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9" windowWidth="9716" windowHeight="7302" tabRatio="635" activeTab="0"/>
  </bookViews>
  <sheets>
    <sheet name="BalanceSheet" sheetId="1" r:id="rId1"/>
    <sheet name="PartA1-Income" sheetId="2" r:id="rId2"/>
    <sheet name="Equity" sheetId="3" r:id="rId3"/>
    <sheet name="Cashflow" sheetId="4" r:id="rId4"/>
  </sheets>
  <definedNames>
    <definedName name="_xlnm.Print_Area" localSheetId="0">'BalanceSheet'!$A$1:$G$75</definedName>
    <definedName name="_xlnm.Print_Area" localSheetId="3">'Cashflow'!$A$1:$I$65</definedName>
    <definedName name="_xlnm.Print_Area" localSheetId="2">'Equity'!$A$1:$O$66</definedName>
    <definedName name="_xlnm.Print_Area" localSheetId="1">'PartA1-Income'!$A$1:$K$54</definedName>
  </definedNames>
  <calcPr fullCalcOnLoad="1"/>
</workbook>
</file>

<file path=xl/sharedStrings.xml><?xml version="1.0" encoding="utf-8"?>
<sst xmlns="http://schemas.openxmlformats.org/spreadsheetml/2006/main" count="167" uniqueCount="122">
  <si>
    <t>KNUSFORD BERHAD (380100-D)</t>
  </si>
  <si>
    <t>Revenue</t>
  </si>
  <si>
    <t>RM'000</t>
  </si>
  <si>
    <t>Taxation</t>
  </si>
  <si>
    <t>Inventories</t>
  </si>
  <si>
    <t>Total</t>
  </si>
  <si>
    <t>At</t>
  </si>
  <si>
    <t>Property, plant and equipment</t>
  </si>
  <si>
    <t>Share capital</t>
  </si>
  <si>
    <t>Share</t>
  </si>
  <si>
    <t>premium</t>
  </si>
  <si>
    <t>capital</t>
  </si>
  <si>
    <t>Retained</t>
  </si>
  <si>
    <t>Non-distributable</t>
  </si>
  <si>
    <t>Distributable</t>
  </si>
  <si>
    <t>Condensed consolidated statement of changes in equity</t>
  </si>
  <si>
    <t>profits</t>
  </si>
  <si>
    <t>Cash and cash equivalents at end of period</t>
  </si>
  <si>
    <t>Cash &amp; bank balance</t>
  </si>
  <si>
    <t xml:space="preserve"> </t>
  </si>
  <si>
    <t>Properties under development</t>
  </si>
  <si>
    <t>Cash and cash equivalents</t>
  </si>
  <si>
    <t>Deferred tax liabilities</t>
  </si>
  <si>
    <t>Cumulative</t>
  </si>
  <si>
    <t>Current</t>
  </si>
  <si>
    <t>Tax recoverable</t>
  </si>
  <si>
    <t>Net assets per share (RM)</t>
  </si>
  <si>
    <t xml:space="preserve">Minority </t>
  </si>
  <si>
    <t>interest</t>
  </si>
  <si>
    <t>Attributable to the Equity Holders of the Parent</t>
  </si>
  <si>
    <t xml:space="preserve">Total </t>
  </si>
  <si>
    <t>Equity</t>
  </si>
  <si>
    <t>Total Liabilities</t>
  </si>
  <si>
    <t>Cost of sales</t>
  </si>
  <si>
    <t>Gross profit</t>
  </si>
  <si>
    <t>Other income</t>
  </si>
  <si>
    <t>Administrative expenses</t>
  </si>
  <si>
    <t>Minority interest</t>
  </si>
  <si>
    <t>Deposits with licensed banks</t>
  </si>
  <si>
    <t>(excluding deposits pledged)</t>
  </si>
  <si>
    <t>31 December</t>
  </si>
  <si>
    <t>Cash flows from operating activities</t>
  </si>
  <si>
    <t>Adjustments for:</t>
  </si>
  <si>
    <t>Interest income</t>
  </si>
  <si>
    <t>Cash flows from investing activities</t>
  </si>
  <si>
    <t>Acquisition of property, plant and equipment</t>
  </si>
  <si>
    <t>Interest received</t>
  </si>
  <si>
    <t>Cash flows from financing activities</t>
  </si>
  <si>
    <t>Interest paid</t>
  </si>
  <si>
    <t>Cash and cash equivalents at beginning of period</t>
  </si>
  <si>
    <t xml:space="preserve">Earnings per share attributable  </t>
  </si>
  <si>
    <t>to equity holders of the parent</t>
  </si>
  <si>
    <t>EPS - Basic (sen)</t>
  </si>
  <si>
    <t>EPS - Diluted (sen)</t>
  </si>
  <si>
    <t>Receivables, deposits and prepayments</t>
  </si>
  <si>
    <t>Payables and accruals</t>
  </si>
  <si>
    <t>Land held for property development</t>
  </si>
  <si>
    <t>Liabilities</t>
  </si>
  <si>
    <t>Borrowings</t>
  </si>
  <si>
    <t>Total non-current liabilities</t>
  </si>
  <si>
    <t>Total current liabilities</t>
  </si>
  <si>
    <t>Depreciation of investment property</t>
  </si>
  <si>
    <t>Investment properties</t>
  </si>
  <si>
    <t>Depreciation of property, plant and equipment</t>
  </si>
  <si>
    <t>Changes in working capital:</t>
  </si>
  <si>
    <t>Income taxes paid</t>
  </si>
  <si>
    <t>Property development costs</t>
  </si>
  <si>
    <t>Deferred tax assets</t>
  </si>
  <si>
    <t>Profit before tax</t>
  </si>
  <si>
    <t>Condensed consolidated statement of financial position</t>
  </si>
  <si>
    <t>Assets</t>
  </si>
  <si>
    <t>Total non-current assets</t>
  </si>
  <si>
    <t>Total current assets</t>
  </si>
  <si>
    <t>Total assets</t>
  </si>
  <si>
    <t>Total equity attributable to equity holders of the Company</t>
  </si>
  <si>
    <t>Total equity and liabilities</t>
  </si>
  <si>
    <t>Condensed consolidated statement of comprehensive income</t>
  </si>
  <si>
    <t>Total comprehensive income attributable to:</t>
  </si>
  <si>
    <t>Owners of the Company</t>
  </si>
  <si>
    <t>Total comprehensive income for the period</t>
  </si>
  <si>
    <t>N/A</t>
  </si>
  <si>
    <t xml:space="preserve">Condensed consolidated statement of cash flows </t>
  </si>
  <si>
    <t>Profit after taxation / Total comprehensive income for the period</t>
  </si>
  <si>
    <t>Continuing operations</t>
  </si>
  <si>
    <t>Results from operating activities</t>
  </si>
  <si>
    <t>Interest expense</t>
  </si>
  <si>
    <t>Repayment of finance lease liabilities</t>
  </si>
  <si>
    <t>Investment in associate</t>
  </si>
  <si>
    <t>2011</t>
  </si>
  <si>
    <t>Share premium</t>
  </si>
  <si>
    <t>Retained earnings</t>
  </si>
  <si>
    <t>Bank Overdraft</t>
  </si>
  <si>
    <t>2012</t>
  </si>
  <si>
    <t>Trade and other receivables</t>
  </si>
  <si>
    <t>Net cash (used in)/generated from operating activities</t>
  </si>
  <si>
    <t>Net (decrease)/increase in cash and cash equivalents</t>
  </si>
  <si>
    <t>Proceeds from disposal of plant and equipment</t>
  </si>
  <si>
    <t>Gain on disposal of plant and equipment</t>
  </si>
  <si>
    <t>Acquisition of investment property</t>
  </si>
  <si>
    <t>3 months ended</t>
  </si>
  <si>
    <t>Cash (used in) / generated from operations</t>
  </si>
  <si>
    <t>Deposits released from /(pledged to) licensed banks</t>
  </si>
  <si>
    <t>Operating profit before changes in working capital</t>
  </si>
  <si>
    <t>Net cash generated from / (used in) financing activities</t>
  </si>
  <si>
    <t>Proceeds from/(repayment of) borrowings</t>
  </si>
  <si>
    <t>Dividends</t>
  </si>
  <si>
    <t>Dividends paid</t>
  </si>
  <si>
    <t>Net cash genarated from / (used in) investing activities</t>
  </si>
  <si>
    <t>As At 31 December 2012</t>
  </si>
  <si>
    <t>12 months ended</t>
  </si>
  <si>
    <t>For the financial period ended 31 December 2012</t>
  </si>
  <si>
    <t>At 31 December 2012</t>
  </si>
  <si>
    <t>Unrealised forex gain</t>
  </si>
  <si>
    <t>Property, plant and equipment written-off</t>
  </si>
  <si>
    <t>(Restated)</t>
  </si>
  <si>
    <t>At 1 January 2012 (Restated)</t>
  </si>
  <si>
    <t>At 1 January 2011 (Restated)</t>
  </si>
  <si>
    <t>At 31 December 2011 (Restated)</t>
  </si>
  <si>
    <t>(The condensed consolidated statement of cash flows should be read in conjunction with the audited financial statements for the year ended 31 December 2011 and the accompanying explanatory notes attached to the interim financial statements. Attention is drawn to Note 1 on Basis of Preparation showing the comparative results if the Group has not early adopted IC Interpretation 15 "Agreements for the Construction of Real Estate".)</t>
  </si>
  <si>
    <t>(The condensed consolidated statement of comprehensive income should be read in conjunction with the audited financial statements for the year ended 31 December 2011 and the accompanying explanatory notes attached to the interim financial statements. Attention is drawn to Note 1 on Basis of Preparation showing the comparative results if the Group has not early adopted IC Interpretation 15 "Agreements for the Construction of Real Estate".)</t>
  </si>
  <si>
    <t>(The condensed consolidated statement of financial position should be read in conjunction with the audited financial statements for the year ended 31 December 2011 and the accompanying explanatory notes attached to the interim financial statements. Attention is drawn to Note 1 on Basis of Preparation showing the comparative results if the Group has not early adopted IC Interpretation 15 "Agreements for the Construction of Real Estate".)</t>
  </si>
  <si>
    <t>(The condensed consolidated statement of changes in equity should be read in conjunction with the audited financial statements for the year ended 31 December 2011 and the accompanying explanatory notes attached to the interim financial statements. Attention is drawn to Note 1 on Basis of Preparation showing the comparative results if the Group has not early adopted IC Interpretation 15 "Agreement for the Construction of Real Estate".)</t>
  </si>
</sst>
</file>

<file path=xl/styles.xml><?xml version="1.0" encoding="utf-8"?>
<styleSheet xmlns="http://schemas.openxmlformats.org/spreadsheetml/2006/main">
  <numFmts count="5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0_);_(* \(#,##0.0\);_(* &quot;-&quot;??_);_(@_)"/>
    <numFmt numFmtId="185" formatCode="_(* #,##0_);_(* \(#,##0\);_(* &quot;-&quot;??_);_(@_)"/>
    <numFmt numFmtId="186" formatCode="_(* #,##0.000_);_(* \(#,##0.000\);_(* &quot;-&quot;??_);_(@_)"/>
    <numFmt numFmtId="187" formatCode="_(* #,##0.0000_);_(* \(#,##0.0000\);_(* &quot;-&quot;??_);_(@_)"/>
    <numFmt numFmtId="188" formatCode="0.0%"/>
    <numFmt numFmtId="189" formatCode="0.0"/>
    <numFmt numFmtId="190" formatCode="#,##0.0"/>
    <numFmt numFmtId="191" formatCode="_(* #,##0.0_);_(* \(#,##0.0\);_(* &quot;-&quot;_);_(@_)"/>
    <numFmt numFmtId="192" formatCode="_(* #,##0.00_);_(* \(#,##0.00\);_(* &quot;-&quot;_);_(@_)"/>
    <numFmt numFmtId="193" formatCode="_(* #,##0.000_);_(* \(#,##0.000\);_(* &quot;-&quot;_);_(@_)"/>
    <numFmt numFmtId="194" formatCode="_(* #,##0.0000_);_(* \(#,##0.0000\);_(* &quot;-&quot;_);_(@_)"/>
    <numFmt numFmtId="195" formatCode="_(* #,##0.0000_);_(* \(#,##0.0000\);_(* &quot;-&quot;????_);_(@_)"/>
    <numFmt numFmtId="196" formatCode="#,##0.0000_);\(#,##0.0000\)"/>
    <numFmt numFmtId="197" formatCode="0.000"/>
    <numFmt numFmtId="198" formatCode="0.0000"/>
    <numFmt numFmtId="199" formatCode="[$-43E]dd\ mmmm\ yyyy"/>
    <numFmt numFmtId="200" formatCode="#,##0.000"/>
    <numFmt numFmtId="201" formatCode="0.00_);\(0.00\)"/>
    <numFmt numFmtId="202" formatCode="#,##0.00000_);\(#,##0.00000\)"/>
    <numFmt numFmtId="203" formatCode="#,##0.000000_);\(#,##0.000000\)"/>
    <numFmt numFmtId="204" formatCode="0.00_);[Red]\(0.00\)"/>
    <numFmt numFmtId="205" formatCode="0.000_);[Red]\(0.000\)"/>
    <numFmt numFmtId="206" formatCode="0.0_);[Red]\(0.0\)"/>
    <numFmt numFmtId="207" formatCode="0_);[Red]\(0\)"/>
  </numFmts>
  <fonts count="44">
    <font>
      <sz val="10"/>
      <name val="Arial"/>
      <family val="0"/>
    </font>
    <font>
      <b/>
      <sz val="10"/>
      <name val="Arial"/>
      <family val="2"/>
    </font>
    <font>
      <b/>
      <sz val="12"/>
      <name val="Arial"/>
      <family val="2"/>
    </font>
    <font>
      <b/>
      <sz val="13"/>
      <name val="Arial"/>
      <family val="2"/>
    </font>
    <font>
      <u val="single"/>
      <sz val="10"/>
      <color indexed="12"/>
      <name val="Arial"/>
      <family val="2"/>
    </font>
    <font>
      <u val="single"/>
      <sz val="10"/>
      <color indexed="36"/>
      <name val="Arial"/>
      <family val="2"/>
    </font>
    <font>
      <b/>
      <i/>
      <sz val="10"/>
      <name val="Arial"/>
      <family val="2"/>
    </font>
    <font>
      <b/>
      <sz val="11"/>
      <name val="Arial"/>
      <family val="2"/>
    </font>
    <font>
      <sz val="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7">
    <xf numFmtId="0" fontId="0" fillId="0" borderId="0" xfId="0" applyAlignment="1">
      <alignment/>
    </xf>
    <xf numFmtId="0" fontId="1" fillId="0" borderId="0" xfId="0" applyFont="1" applyAlignment="1">
      <alignment/>
    </xf>
    <xf numFmtId="0" fontId="0" fillId="0" borderId="0" xfId="0" applyBorder="1" applyAlignment="1">
      <alignment/>
    </xf>
    <xf numFmtId="185" fontId="0" fillId="0" borderId="0" xfId="42" applyNumberFormat="1" applyFont="1" applyBorder="1" applyAlignment="1">
      <alignment/>
    </xf>
    <xf numFmtId="185" fontId="0" fillId="0" borderId="0" xfId="0" applyNumberFormat="1" applyAlignment="1">
      <alignment/>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Alignment="1">
      <alignment/>
    </xf>
    <xf numFmtId="0" fontId="3" fillId="0" borderId="0" xfId="0" applyFont="1" applyAlignment="1">
      <alignment/>
    </xf>
    <xf numFmtId="0" fontId="1" fillId="0" borderId="0" xfId="0" applyFont="1" applyBorder="1" applyAlignment="1">
      <alignment/>
    </xf>
    <xf numFmtId="0" fontId="0" fillId="0" borderId="0" xfId="0" applyFont="1" applyAlignment="1">
      <alignment/>
    </xf>
    <xf numFmtId="0" fontId="6" fillId="0" borderId="0" xfId="0" applyFont="1" applyAlignment="1">
      <alignment/>
    </xf>
    <xf numFmtId="38" fontId="6" fillId="0" borderId="0" xfId="0" applyNumberFormat="1" applyFont="1" applyAlignment="1">
      <alignment/>
    </xf>
    <xf numFmtId="38" fontId="0" fillId="0" borderId="0" xfId="0" applyNumberFormat="1" applyFont="1" applyAlignment="1">
      <alignment/>
    </xf>
    <xf numFmtId="0" fontId="7" fillId="0" borderId="0" xfId="0" applyFont="1" applyAlignment="1">
      <alignment/>
    </xf>
    <xf numFmtId="0" fontId="0" fillId="0" borderId="0" xfId="0" applyNumberFormat="1" applyBorder="1" applyAlignment="1">
      <alignment/>
    </xf>
    <xf numFmtId="0" fontId="0" fillId="0" borderId="0" xfId="0" applyFont="1" applyBorder="1" applyAlignment="1">
      <alignment/>
    </xf>
    <xf numFmtId="0" fontId="9" fillId="0" borderId="0" xfId="0" applyFont="1" applyBorder="1" applyAlignment="1">
      <alignment/>
    </xf>
    <xf numFmtId="0" fontId="0" fillId="0" borderId="0" xfId="0" applyFont="1" applyFill="1" applyBorder="1" applyAlignment="1">
      <alignment/>
    </xf>
    <xf numFmtId="4" fontId="0" fillId="0" borderId="0" xfId="0" applyNumberFormat="1" applyAlignment="1">
      <alignment/>
    </xf>
    <xf numFmtId="0" fontId="2" fillId="0" borderId="0" xfId="0" applyFont="1" applyBorder="1" applyAlignment="1">
      <alignment/>
    </xf>
    <xf numFmtId="0" fontId="6" fillId="0" borderId="0" xfId="0" applyFont="1" applyBorder="1" applyAlignment="1">
      <alignment/>
    </xf>
    <xf numFmtId="0" fontId="8" fillId="0" borderId="0" xfId="0" applyFont="1" applyAlignment="1">
      <alignment horizontal="center"/>
    </xf>
    <xf numFmtId="0" fontId="8" fillId="0" borderId="0" xfId="0" applyFont="1" applyAlignment="1">
      <alignment/>
    </xf>
    <xf numFmtId="0" fontId="2" fillId="0" borderId="0" xfId="0" applyFont="1" applyAlignment="1">
      <alignment horizontal="center"/>
    </xf>
    <xf numFmtId="0" fontId="2" fillId="0" borderId="0" xfId="0" applyFont="1" applyBorder="1" applyAlignment="1">
      <alignment horizontal="center"/>
    </xf>
    <xf numFmtId="185" fontId="8" fillId="0" borderId="0" xfId="42" applyNumberFormat="1" applyFont="1" applyAlignment="1">
      <alignment/>
    </xf>
    <xf numFmtId="185" fontId="8" fillId="0" borderId="0" xfId="0" applyNumberFormat="1" applyFont="1" applyAlignment="1">
      <alignment/>
    </xf>
    <xf numFmtId="43" fontId="8" fillId="0" borderId="0" xfId="42" applyFont="1" applyAlignment="1">
      <alignment/>
    </xf>
    <xf numFmtId="185" fontId="8" fillId="0" borderId="10" xfId="42" applyNumberFormat="1" applyFont="1" applyBorder="1" applyAlignment="1">
      <alignment/>
    </xf>
    <xf numFmtId="185" fontId="8" fillId="0" borderId="0" xfId="42" applyNumberFormat="1" applyFont="1" applyBorder="1" applyAlignment="1">
      <alignment/>
    </xf>
    <xf numFmtId="185" fontId="8" fillId="0" borderId="10" xfId="0" applyNumberFormat="1" applyFont="1" applyBorder="1" applyAlignment="1">
      <alignment/>
    </xf>
    <xf numFmtId="185" fontId="8" fillId="0" borderId="11" xfId="42" applyNumberFormat="1" applyFont="1" applyBorder="1" applyAlignment="1">
      <alignment/>
    </xf>
    <xf numFmtId="185" fontId="2" fillId="0" borderId="0" xfId="0" applyNumberFormat="1" applyFont="1" applyBorder="1" applyAlignment="1">
      <alignment/>
    </xf>
    <xf numFmtId="43" fontId="8" fillId="0" borderId="0" xfId="42" applyFont="1" applyFill="1" applyAlignment="1">
      <alignment/>
    </xf>
    <xf numFmtId="0" fontId="7" fillId="0" borderId="0" xfId="0" applyFont="1" applyAlignment="1">
      <alignment/>
    </xf>
    <xf numFmtId="0" fontId="7" fillId="0" borderId="0" xfId="0" applyFont="1" applyAlignment="1">
      <alignment vertical="center" wrapText="1"/>
    </xf>
    <xf numFmtId="0" fontId="2" fillId="0" borderId="0" xfId="0" applyFont="1" applyFill="1" applyAlignment="1" quotePrefix="1">
      <alignment horizontal="lef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185" fontId="0" fillId="0" borderId="10" xfId="42" applyNumberFormat="1" applyFont="1" applyFill="1" applyBorder="1" applyAlignment="1">
      <alignment horizontal="center"/>
    </xf>
    <xf numFmtId="185" fontId="0" fillId="0" borderId="0" xfId="42" applyNumberFormat="1" applyFont="1" applyFill="1" applyBorder="1" applyAlignment="1">
      <alignment horizontal="center"/>
    </xf>
    <xf numFmtId="185" fontId="0" fillId="0" borderId="0" xfId="42" applyNumberFormat="1" applyFont="1" applyFill="1" applyAlignment="1">
      <alignment horizontal="center"/>
    </xf>
    <xf numFmtId="185" fontId="0" fillId="0" borderId="0" xfId="42" applyNumberFormat="1" applyFont="1" applyFill="1" applyAlignment="1">
      <alignment/>
    </xf>
    <xf numFmtId="185" fontId="0" fillId="0" borderId="0" xfId="42" applyNumberFormat="1" applyFont="1" applyFill="1" applyBorder="1" applyAlignment="1">
      <alignment/>
    </xf>
    <xf numFmtId="185" fontId="0" fillId="0" borderId="10" xfId="42" applyNumberFormat="1" applyFont="1" applyFill="1" applyBorder="1" applyAlignment="1">
      <alignment/>
    </xf>
    <xf numFmtId="185" fontId="0" fillId="0" borderId="11" xfId="42" applyNumberFormat="1" applyFont="1" applyFill="1" applyBorder="1" applyAlignment="1">
      <alignment/>
    </xf>
    <xf numFmtId="185" fontId="0" fillId="0" borderId="12" xfId="42" applyNumberFormat="1" applyFont="1" applyFill="1" applyBorder="1" applyAlignment="1">
      <alignment/>
    </xf>
    <xf numFmtId="39" fontId="0" fillId="0" borderId="11" xfId="42" applyNumberFormat="1" applyFont="1" applyFill="1" applyBorder="1" applyAlignment="1" quotePrefix="1">
      <alignment horizontal="right"/>
    </xf>
    <xf numFmtId="4" fontId="0" fillId="0" borderId="0" xfId="42" applyNumberFormat="1" applyFont="1" applyFill="1" applyBorder="1" applyAlignment="1">
      <alignment/>
    </xf>
    <xf numFmtId="4" fontId="0" fillId="0" borderId="0" xfId="42" applyNumberFormat="1" applyFont="1" applyFill="1" applyAlignment="1">
      <alignment/>
    </xf>
    <xf numFmtId="201" fontId="0" fillId="0" borderId="11" xfId="42" applyNumberFormat="1" applyFont="1" applyFill="1" applyBorder="1" applyAlignment="1">
      <alignment horizontal="right"/>
    </xf>
    <xf numFmtId="0" fontId="0" fillId="0" borderId="0" xfId="0" applyFill="1" applyBorder="1" applyAlignment="1">
      <alignment/>
    </xf>
    <xf numFmtId="4" fontId="0" fillId="0" borderId="0" xfId="42" applyNumberFormat="1" applyFont="1" applyFill="1" applyBorder="1" applyAlignment="1">
      <alignment horizontal="right"/>
    </xf>
    <xf numFmtId="0" fontId="8" fillId="0" borderId="0" xfId="0" applyFont="1" applyFill="1" applyAlignment="1">
      <alignment/>
    </xf>
    <xf numFmtId="185" fontId="8" fillId="0" borderId="0" xfId="42" applyNumberFormat="1" applyFont="1" applyFill="1" applyAlignment="1">
      <alignment/>
    </xf>
    <xf numFmtId="185" fontId="8" fillId="0" borderId="0" xfId="0" applyNumberFormat="1" applyFont="1" applyFill="1" applyAlignment="1">
      <alignment/>
    </xf>
    <xf numFmtId="0" fontId="2" fillId="0" borderId="0" xfId="0" applyFont="1" applyFill="1" applyAlignment="1">
      <alignment/>
    </xf>
    <xf numFmtId="0" fontId="1" fillId="0" borderId="0" xfId="0" applyFont="1" applyFill="1" applyAlignment="1">
      <alignment/>
    </xf>
    <xf numFmtId="15" fontId="1" fillId="0" borderId="0" xfId="0" applyNumberFormat="1" applyFont="1" applyFill="1" applyAlignment="1" quotePrefix="1">
      <alignment horizontal="center"/>
    </xf>
    <xf numFmtId="0" fontId="0" fillId="0" borderId="0" xfId="0" applyFont="1" applyFill="1" applyAlignment="1">
      <alignment/>
    </xf>
    <xf numFmtId="41" fontId="1" fillId="0" borderId="0" xfId="43" applyFont="1" applyFill="1" applyBorder="1" applyAlignment="1">
      <alignment/>
    </xf>
    <xf numFmtId="41" fontId="0" fillId="0" borderId="0" xfId="43" applyFont="1" applyFill="1" applyBorder="1" applyAlignment="1">
      <alignment/>
    </xf>
    <xf numFmtId="37" fontId="0" fillId="0" borderId="0" xfId="43" applyNumberFormat="1" applyFont="1" applyFill="1" applyBorder="1" applyAlignment="1">
      <alignment horizontal="right"/>
    </xf>
    <xf numFmtId="37" fontId="0" fillId="0" borderId="0" xfId="0" applyNumberFormat="1" applyFont="1" applyFill="1" applyBorder="1" applyAlignment="1">
      <alignment horizontal="right"/>
    </xf>
    <xf numFmtId="37" fontId="0" fillId="0" borderId="0" xfId="0" applyNumberFormat="1" applyFont="1" applyFill="1" applyAlignment="1">
      <alignment horizontal="right"/>
    </xf>
    <xf numFmtId="37" fontId="0" fillId="0" borderId="0" xfId="0" applyNumberFormat="1" applyFont="1" applyFill="1" applyAlignment="1">
      <alignment/>
    </xf>
    <xf numFmtId="37" fontId="0" fillId="0" borderId="0" xfId="0" applyNumberFormat="1" applyFont="1" applyFill="1" applyBorder="1" applyAlignment="1">
      <alignment/>
    </xf>
    <xf numFmtId="201" fontId="0" fillId="0" borderId="0" xfId="42" applyNumberFormat="1" applyFont="1" applyFill="1" applyAlignment="1">
      <alignment/>
    </xf>
    <xf numFmtId="185" fontId="0" fillId="0" borderId="13" xfId="42" applyNumberFormat="1" applyFont="1" applyFill="1" applyBorder="1" applyAlignment="1">
      <alignment/>
    </xf>
    <xf numFmtId="185" fontId="0" fillId="0" borderId="14" xfId="42" applyNumberFormat="1" applyFont="1" applyFill="1" applyBorder="1" applyAlignment="1">
      <alignment/>
    </xf>
    <xf numFmtId="185" fontId="0" fillId="0" borderId="15" xfId="42" applyNumberFormat="1" applyFont="1" applyFill="1" applyBorder="1" applyAlignment="1">
      <alignment/>
    </xf>
    <xf numFmtId="185" fontId="0" fillId="0" borderId="16" xfId="42" applyNumberFormat="1" applyFont="1" applyFill="1" applyBorder="1" applyAlignment="1">
      <alignment/>
    </xf>
    <xf numFmtId="185" fontId="0" fillId="0" borderId="17" xfId="42" applyNumberFormat="1" applyFont="1" applyFill="1" applyBorder="1" applyAlignment="1">
      <alignment/>
    </xf>
    <xf numFmtId="198" fontId="0" fillId="0" borderId="0" xfId="42" applyNumberFormat="1" applyFont="1" applyFill="1" applyBorder="1" applyAlignment="1" quotePrefix="1">
      <alignment horizontal="right"/>
    </xf>
    <xf numFmtId="3" fontId="0" fillId="0" borderId="0" xfId="42" applyNumberFormat="1" applyFont="1" applyFill="1" applyBorder="1" applyAlignment="1" quotePrefix="1">
      <alignment horizontal="right"/>
    </xf>
    <xf numFmtId="37" fontId="0" fillId="0" borderId="10" xfId="43" applyNumberFormat="1" applyFont="1" applyFill="1" applyBorder="1" applyAlignment="1">
      <alignment horizontal="right"/>
    </xf>
    <xf numFmtId="37" fontId="0" fillId="0" borderId="17" xfId="43" applyNumberFormat="1" applyFont="1" applyFill="1" applyBorder="1" applyAlignment="1">
      <alignment horizontal="right"/>
    </xf>
    <xf numFmtId="37" fontId="0" fillId="0" borderId="17" xfId="0" applyNumberFormat="1" applyFont="1" applyFill="1" applyBorder="1" applyAlignment="1">
      <alignment horizontal="right"/>
    </xf>
    <xf numFmtId="37" fontId="0" fillId="0" borderId="12" xfId="0" applyNumberFormat="1" applyFont="1" applyFill="1" applyBorder="1" applyAlignment="1">
      <alignment/>
    </xf>
    <xf numFmtId="15" fontId="1" fillId="0" borderId="0" xfId="0" applyNumberFormat="1" applyFont="1" applyFill="1" applyAlignment="1">
      <alignment horizontal="center"/>
    </xf>
    <xf numFmtId="185" fontId="0" fillId="0" borderId="14" xfId="42" applyNumberFormat="1" applyFont="1" applyFill="1" applyBorder="1" applyAlignment="1">
      <alignment horizontal="center"/>
    </xf>
    <xf numFmtId="0" fontId="0" fillId="0" borderId="0" xfId="42" applyNumberFormat="1" applyFont="1" applyFill="1" applyBorder="1" applyAlignment="1">
      <alignment/>
    </xf>
    <xf numFmtId="41" fontId="1" fillId="0" borderId="0" xfId="43" applyFont="1" applyFill="1" applyBorder="1" applyAlignment="1">
      <alignment horizontal="center"/>
    </xf>
    <xf numFmtId="0" fontId="0" fillId="0" borderId="0" xfId="0" applyAlignment="1">
      <alignment horizontal="center"/>
    </xf>
    <xf numFmtId="0" fontId="1" fillId="0" borderId="0" xfId="0" applyFont="1" applyAlignment="1">
      <alignment horizontal="justify" wrapText="1"/>
    </xf>
    <xf numFmtId="0" fontId="1" fillId="0" borderId="0" xfId="0" applyFont="1" applyAlignment="1">
      <alignment horizontal="left" vertical="top" wrapText="1"/>
    </xf>
    <xf numFmtId="0" fontId="1" fillId="0" borderId="0" xfId="0" applyFont="1" applyFill="1" applyBorder="1" applyAlignment="1">
      <alignment horizontal="center"/>
    </xf>
    <xf numFmtId="0" fontId="1" fillId="0" borderId="0" xfId="0" applyFont="1" applyBorder="1" applyAlignment="1">
      <alignment horizontal="center"/>
    </xf>
    <xf numFmtId="16" fontId="1" fillId="0" borderId="0" xfId="0" applyNumberFormat="1" applyFont="1" applyFill="1" applyAlignment="1" quotePrefix="1">
      <alignment horizontal="center"/>
    </xf>
    <xf numFmtId="16" fontId="1" fillId="0" borderId="0" xfId="0" applyNumberFormat="1" applyFont="1" applyAlignment="1" quotePrefix="1">
      <alignment horizontal="center"/>
    </xf>
    <xf numFmtId="0" fontId="2" fillId="0" borderId="0" xfId="0" applyFont="1" applyAlignment="1">
      <alignment horizontal="center"/>
    </xf>
    <xf numFmtId="0" fontId="7" fillId="0" borderId="0" xfId="0" applyFont="1" applyAlignment="1">
      <alignment horizontal="justify" vertical="center" wrapText="1"/>
    </xf>
    <xf numFmtId="0" fontId="0" fillId="0" borderId="0" xfId="0" applyFont="1" applyAlignment="1">
      <alignment horizontal="center"/>
    </xf>
    <xf numFmtId="0" fontId="1" fillId="0" borderId="0" xfId="0" applyFont="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75"/>
  <sheetViews>
    <sheetView tabSelected="1" view="pageBreakPreview" zoomScaleNormal="75" zoomScaleSheetLayoutView="100" zoomScalePageLayoutView="0" workbookViewId="0" topLeftCell="A28">
      <selection activeCell="D50" sqref="D50"/>
    </sheetView>
  </sheetViews>
  <sheetFormatPr defaultColWidth="9.140625" defaultRowHeight="12.75"/>
  <cols>
    <col min="1" max="2" width="1.7109375" style="0" customWidth="1"/>
    <col min="3" max="3" width="35.7109375" style="0" customWidth="1"/>
    <col min="4" max="4" width="22.57421875" style="0" customWidth="1"/>
    <col min="5" max="5" width="15.00390625" style="38" bestFit="1" customWidth="1"/>
    <col min="6" max="6" width="5.7109375" style="0" customWidth="1"/>
    <col min="7" max="7" width="15.00390625" style="38" bestFit="1" customWidth="1"/>
    <col min="8" max="8" width="2.57421875" style="0" customWidth="1"/>
  </cols>
  <sheetData>
    <row r="1" ht="5.25" customHeight="1"/>
    <row r="2" ht="16.5">
      <c r="B2" s="8" t="s">
        <v>0</v>
      </c>
    </row>
    <row r="3" ht="12" customHeight="1">
      <c r="B3" s="8"/>
    </row>
    <row r="4" ht="15.75">
      <c r="B4" s="7" t="s">
        <v>69</v>
      </c>
    </row>
    <row r="5" spans="2:3" ht="12.75">
      <c r="B5" s="60" t="s">
        <v>108</v>
      </c>
      <c r="C5" s="38"/>
    </row>
    <row r="6" ht="12.75">
      <c r="G6" s="40"/>
    </row>
    <row r="7" spans="5:7" ht="12.75">
      <c r="E7" s="40" t="s">
        <v>6</v>
      </c>
      <c r="G7" s="40" t="s">
        <v>6</v>
      </c>
    </row>
    <row r="8" spans="5:7" ht="12.75">
      <c r="E8" s="61" t="s">
        <v>40</v>
      </c>
      <c r="F8" s="1"/>
      <c r="G8" s="61" t="s">
        <v>40</v>
      </c>
    </row>
    <row r="9" spans="5:7" ht="12.75">
      <c r="E9" s="61" t="s">
        <v>92</v>
      </c>
      <c r="F9" s="1"/>
      <c r="G9" s="61" t="s">
        <v>88</v>
      </c>
    </row>
    <row r="10" spans="5:7" ht="12.75">
      <c r="E10" s="61"/>
      <c r="F10" s="1"/>
      <c r="G10" s="82" t="s">
        <v>114</v>
      </c>
    </row>
    <row r="11" spans="5:7" ht="12.75" customHeight="1">
      <c r="E11" s="40" t="s">
        <v>2</v>
      </c>
      <c r="F11" s="1"/>
      <c r="G11" s="40" t="s">
        <v>2</v>
      </c>
    </row>
    <row r="12" spans="5:7" ht="12.75" customHeight="1">
      <c r="E12" s="40"/>
      <c r="F12" s="1"/>
      <c r="G12" s="40"/>
    </row>
    <row r="13" spans="2:7" s="2" customFormat="1" ht="12.75" customHeight="1">
      <c r="B13" s="1" t="s">
        <v>70</v>
      </c>
      <c r="E13" s="46"/>
      <c r="G13" s="46"/>
    </row>
    <row r="14" spans="2:7" s="2" customFormat="1" ht="4.5" customHeight="1">
      <c r="B14"/>
      <c r="E14" s="71"/>
      <c r="G14" s="71"/>
    </row>
    <row r="15" spans="3:10" s="2" customFormat="1" ht="12.75" customHeight="1">
      <c r="C15" s="2" t="s">
        <v>7</v>
      </c>
      <c r="E15" s="72">
        <v>26149</v>
      </c>
      <c r="G15" s="72">
        <v>17758</v>
      </c>
      <c r="J15" s="4"/>
    </row>
    <row r="16" spans="3:10" s="2" customFormat="1" ht="12.75" customHeight="1">
      <c r="C16" s="2" t="s">
        <v>62</v>
      </c>
      <c r="E16" s="72">
        <v>41473</v>
      </c>
      <c r="G16" s="72">
        <v>42169</v>
      </c>
      <c r="J16" s="4"/>
    </row>
    <row r="17" spans="3:10" s="2" customFormat="1" ht="12.75" customHeight="1">
      <c r="C17" s="2" t="s">
        <v>87</v>
      </c>
      <c r="E17" s="72">
        <v>2000</v>
      </c>
      <c r="G17" s="72">
        <v>2000</v>
      </c>
      <c r="J17" s="4"/>
    </row>
    <row r="18" spans="3:10" s="2" customFormat="1" ht="12.75" customHeight="1">
      <c r="C18" t="s">
        <v>56</v>
      </c>
      <c r="E18" s="72">
        <v>41945</v>
      </c>
      <c r="G18" s="72">
        <v>26777</v>
      </c>
      <c r="J18" s="4"/>
    </row>
    <row r="19" spans="3:10" ht="12.75" customHeight="1">
      <c r="C19" t="s">
        <v>67</v>
      </c>
      <c r="E19" s="72">
        <v>35</v>
      </c>
      <c r="G19" s="72">
        <v>912</v>
      </c>
      <c r="J19" s="4"/>
    </row>
    <row r="20" spans="4:10" ht="4.5" customHeight="1">
      <c r="D20" s="2"/>
      <c r="E20" s="73"/>
      <c r="F20" s="2"/>
      <c r="G20" s="73"/>
      <c r="H20" s="2"/>
      <c r="J20" s="4"/>
    </row>
    <row r="21" spans="4:10" ht="4.5" customHeight="1">
      <c r="D21" s="2"/>
      <c r="E21" s="72"/>
      <c r="F21" s="2"/>
      <c r="G21" s="72"/>
      <c r="H21" s="2"/>
      <c r="J21" s="4"/>
    </row>
    <row r="22" spans="2:11" ht="12.75" customHeight="1">
      <c r="B22" s="1" t="s">
        <v>71</v>
      </c>
      <c r="E22" s="73">
        <f>SUM(E14:E21)</f>
        <v>111602</v>
      </c>
      <c r="G22" s="73">
        <f>SUM(G15:G21)</f>
        <v>89616</v>
      </c>
      <c r="J22" s="4"/>
      <c r="K22" s="4"/>
    </row>
    <row r="23" spans="5:7" ht="12.75" customHeight="1">
      <c r="E23" s="46"/>
      <c r="G23" s="46"/>
    </row>
    <row r="24" spans="4:8" ht="12.75" customHeight="1">
      <c r="D24" s="2"/>
      <c r="E24" s="46"/>
      <c r="F24" s="2"/>
      <c r="G24" s="46"/>
      <c r="H24" s="2"/>
    </row>
    <row r="25" spans="4:8" ht="4.5" customHeight="1">
      <c r="D25" s="2"/>
      <c r="E25" s="71"/>
      <c r="F25" s="2"/>
      <c r="G25" s="71"/>
      <c r="H25" s="2"/>
    </row>
    <row r="26" spans="3:8" ht="15" customHeight="1">
      <c r="C26" t="s">
        <v>66</v>
      </c>
      <c r="D26" s="2"/>
      <c r="E26" s="72">
        <v>11409</v>
      </c>
      <c r="F26" s="2"/>
      <c r="G26" s="72">
        <v>29340</v>
      </c>
      <c r="H26" s="2"/>
    </row>
    <row r="27" spans="3:8" ht="11.25" customHeight="1">
      <c r="C27" t="s">
        <v>93</v>
      </c>
      <c r="D27" s="2"/>
      <c r="E27" s="72">
        <v>154809</v>
      </c>
      <c r="F27" s="2"/>
      <c r="G27" s="72">
        <v>109711</v>
      </c>
      <c r="H27" s="2"/>
    </row>
    <row r="28" spans="3:8" ht="11.25" customHeight="1">
      <c r="C28" t="s">
        <v>4</v>
      </c>
      <c r="D28" s="2"/>
      <c r="E28" s="72">
        <v>2273</v>
      </c>
      <c r="F28" s="2"/>
      <c r="G28" s="72">
        <v>2273</v>
      </c>
      <c r="H28" s="2"/>
    </row>
    <row r="29" spans="3:10" ht="12.75" customHeight="1">
      <c r="C29" t="s">
        <v>25</v>
      </c>
      <c r="D29" s="2"/>
      <c r="E29" s="72">
        <v>443</v>
      </c>
      <c r="F29" s="2"/>
      <c r="G29" s="72">
        <v>10</v>
      </c>
      <c r="H29" s="2"/>
      <c r="J29" s="4"/>
    </row>
    <row r="30" spans="3:10" ht="12.75" customHeight="1">
      <c r="C30" t="s">
        <v>21</v>
      </c>
      <c r="D30" s="2"/>
      <c r="E30" s="72">
        <v>61977</v>
      </c>
      <c r="F30" s="2"/>
      <c r="G30" s="72">
        <v>105142</v>
      </c>
      <c r="H30" s="2"/>
      <c r="J30" s="4"/>
    </row>
    <row r="31" spans="4:10" ht="4.5" customHeight="1">
      <c r="D31" s="2"/>
      <c r="E31" s="73"/>
      <c r="F31" s="2"/>
      <c r="G31" s="73"/>
      <c r="H31" s="2"/>
      <c r="J31" s="4"/>
    </row>
    <row r="32" spans="4:10" ht="4.5" customHeight="1">
      <c r="D32" s="2"/>
      <c r="E32" s="72"/>
      <c r="F32" s="2"/>
      <c r="G32" s="72"/>
      <c r="H32" s="2"/>
      <c r="J32" s="4"/>
    </row>
    <row r="33" spans="2:10" ht="12.75" customHeight="1">
      <c r="B33" s="1" t="s">
        <v>72</v>
      </c>
      <c r="D33" s="2"/>
      <c r="E33" s="73">
        <f>SUM(E25:E32)</f>
        <v>230911</v>
      </c>
      <c r="F33" s="2"/>
      <c r="G33" s="73">
        <f>SUM(G25:G32)</f>
        <v>246476</v>
      </c>
      <c r="H33" s="2"/>
      <c r="J33" s="4"/>
    </row>
    <row r="34" spans="4:10" ht="12.75" customHeight="1">
      <c r="D34" s="2"/>
      <c r="E34" s="46"/>
      <c r="F34" s="2"/>
      <c r="G34" s="46"/>
      <c r="H34" s="2"/>
      <c r="J34" s="4"/>
    </row>
    <row r="35" spans="4:10" ht="4.5" customHeight="1">
      <c r="D35" s="2"/>
      <c r="E35" s="74"/>
      <c r="F35" s="2"/>
      <c r="G35" s="74"/>
      <c r="H35" s="2"/>
      <c r="J35" s="4"/>
    </row>
    <row r="36" spans="2:10" ht="12.75" customHeight="1" thickBot="1">
      <c r="B36" s="9" t="s">
        <v>73</v>
      </c>
      <c r="D36" s="2"/>
      <c r="E36" s="48">
        <f>+E22+E33</f>
        <v>342513</v>
      </c>
      <c r="F36" s="2"/>
      <c r="G36" s="48">
        <f>+G22+G33</f>
        <v>336092</v>
      </c>
      <c r="H36" s="2"/>
      <c r="J36" s="4"/>
    </row>
    <row r="37" spans="4:10" ht="12.75" customHeight="1" thickTop="1">
      <c r="D37" s="2"/>
      <c r="E37" s="46"/>
      <c r="F37" s="2"/>
      <c r="G37" s="46"/>
      <c r="H37" s="2"/>
      <c r="J37" s="4"/>
    </row>
    <row r="38" spans="5:10" ht="12.75" customHeight="1">
      <c r="E38" s="45"/>
      <c r="G38" s="45"/>
      <c r="J38" s="4"/>
    </row>
    <row r="39" spans="2:10" ht="12.75" customHeight="1">
      <c r="B39" s="1" t="s">
        <v>31</v>
      </c>
      <c r="E39" s="45"/>
      <c r="G39" s="45"/>
      <c r="J39" s="4"/>
    </row>
    <row r="40" spans="2:10" ht="3" customHeight="1">
      <c r="B40" s="10"/>
      <c r="E40" s="45"/>
      <c r="G40" s="45"/>
      <c r="J40" s="4"/>
    </row>
    <row r="41" spans="3:10" ht="12.75" customHeight="1">
      <c r="C41" t="s">
        <v>8</v>
      </c>
      <c r="D41" s="2"/>
      <c r="E41" s="46">
        <v>99645</v>
      </c>
      <c r="F41" s="2"/>
      <c r="G41" s="46">
        <v>99645</v>
      </c>
      <c r="J41" s="4"/>
    </row>
    <row r="42" spans="3:10" ht="12.75" customHeight="1">
      <c r="C42" t="s">
        <v>89</v>
      </c>
      <c r="D42" s="2"/>
      <c r="E42" s="46">
        <v>22693</v>
      </c>
      <c r="F42" s="2"/>
      <c r="G42" s="46">
        <v>22693</v>
      </c>
      <c r="J42" s="4"/>
    </row>
    <row r="43" spans="3:10" ht="12.75" customHeight="1">
      <c r="C43" t="s">
        <v>90</v>
      </c>
      <c r="D43" s="2"/>
      <c r="E43" s="46">
        <v>137057</v>
      </c>
      <c r="F43" s="2"/>
      <c r="G43" s="46">
        <v>119141</v>
      </c>
      <c r="J43" s="4"/>
    </row>
    <row r="44" spans="4:10" ht="12.75" customHeight="1">
      <c r="D44" s="2"/>
      <c r="E44" s="46"/>
      <c r="F44" s="2"/>
      <c r="G44" s="46"/>
      <c r="J44" s="4"/>
    </row>
    <row r="45" spans="4:10" ht="4.5" customHeight="1">
      <c r="D45" s="2"/>
      <c r="E45" s="74"/>
      <c r="F45" s="2"/>
      <c r="G45" s="74"/>
      <c r="J45" s="4"/>
    </row>
    <row r="46" spans="2:10" ht="12.75" customHeight="1">
      <c r="B46" s="1" t="s">
        <v>74</v>
      </c>
      <c r="D46" s="2"/>
      <c r="E46" s="46">
        <f>SUM(E41:E44)</f>
        <v>259395</v>
      </c>
      <c r="F46" s="2"/>
      <c r="G46" s="46">
        <f>SUM(G41:G44)</f>
        <v>241479</v>
      </c>
      <c r="J46" s="4"/>
    </row>
    <row r="47" spans="5:10" ht="12.75" customHeight="1">
      <c r="E47" s="45"/>
      <c r="G47" s="45"/>
      <c r="J47" s="4"/>
    </row>
    <row r="48" spans="2:10" ht="12.75" customHeight="1">
      <c r="B48" s="1" t="s">
        <v>57</v>
      </c>
      <c r="C48" s="2"/>
      <c r="E48" s="45"/>
      <c r="G48" s="45"/>
      <c r="J48" s="4"/>
    </row>
    <row r="49" spans="3:10" ht="4.5" customHeight="1">
      <c r="C49" s="2"/>
      <c r="E49" s="71"/>
      <c r="G49" s="71"/>
      <c r="J49" s="4"/>
    </row>
    <row r="50" spans="3:11" ht="12.75" customHeight="1">
      <c r="C50" t="s">
        <v>58</v>
      </c>
      <c r="E50" s="72">
        <v>1493</v>
      </c>
      <c r="G50" s="72">
        <v>549</v>
      </c>
      <c r="J50" s="4"/>
      <c r="K50" s="4"/>
    </row>
    <row r="51" spans="3:11" ht="12.75" customHeight="1">
      <c r="C51" t="s">
        <v>22</v>
      </c>
      <c r="E51" s="72">
        <v>2788</v>
      </c>
      <c r="G51" s="72">
        <v>3</v>
      </c>
      <c r="J51" s="4"/>
      <c r="K51" s="4"/>
    </row>
    <row r="52" spans="4:7" ht="4.5" customHeight="1">
      <c r="D52" s="2"/>
      <c r="E52" s="73"/>
      <c r="F52" s="2"/>
      <c r="G52" s="73"/>
    </row>
    <row r="53" spans="4:7" ht="4.5" customHeight="1">
      <c r="D53" s="2"/>
      <c r="E53" s="72"/>
      <c r="F53" s="2"/>
      <c r="G53" s="72"/>
    </row>
    <row r="54" spans="2:7" ht="12.75" customHeight="1">
      <c r="B54" s="1" t="s">
        <v>59</v>
      </c>
      <c r="D54" s="2"/>
      <c r="E54" s="73">
        <f>SUM(E50:E51)</f>
        <v>4281</v>
      </c>
      <c r="F54" s="2"/>
      <c r="G54" s="73">
        <f>SUM(G50:G51)</f>
        <v>552</v>
      </c>
    </row>
    <row r="55" spans="4:7" ht="12.75">
      <c r="D55" s="2"/>
      <c r="E55" s="46"/>
      <c r="F55" s="2"/>
      <c r="G55" s="46"/>
    </row>
    <row r="56" spans="4:8" ht="12.75">
      <c r="D56" s="2"/>
      <c r="E56" s="46"/>
      <c r="F56" s="2"/>
      <c r="G56" s="46"/>
      <c r="H56" s="2"/>
    </row>
    <row r="57" spans="4:8" ht="4.5" customHeight="1">
      <c r="D57" s="2"/>
      <c r="E57" s="71"/>
      <c r="F57" s="2"/>
      <c r="G57" s="71"/>
      <c r="H57" s="2"/>
    </row>
    <row r="58" spans="3:8" ht="12.75">
      <c r="C58" t="s">
        <v>55</v>
      </c>
      <c r="D58" s="2"/>
      <c r="E58" s="72">
        <v>64016</v>
      </c>
      <c r="F58" s="2"/>
      <c r="G58" s="83">
        <v>81465</v>
      </c>
      <c r="H58" s="2"/>
    </row>
    <row r="59" spans="3:8" ht="12.75">
      <c r="C59" t="s">
        <v>58</v>
      </c>
      <c r="D59" s="2"/>
      <c r="E59" s="72">
        <v>13336</v>
      </c>
      <c r="F59" s="2"/>
      <c r="G59" s="83">
        <v>779</v>
      </c>
      <c r="H59" s="2"/>
    </row>
    <row r="60" spans="3:8" ht="12.75">
      <c r="C60" t="s">
        <v>3</v>
      </c>
      <c r="D60" s="2"/>
      <c r="E60" s="72">
        <v>1485</v>
      </c>
      <c r="F60" s="2"/>
      <c r="G60" s="72">
        <v>11817</v>
      </c>
      <c r="H60" s="2"/>
    </row>
    <row r="61" spans="4:8" ht="4.5" customHeight="1">
      <c r="D61" s="2"/>
      <c r="E61" s="73"/>
      <c r="F61" s="2"/>
      <c r="G61" s="73"/>
      <c r="H61" s="2"/>
    </row>
    <row r="62" spans="4:8" ht="4.5" customHeight="1">
      <c r="D62" s="2"/>
      <c r="E62" s="72"/>
      <c r="F62" s="2"/>
      <c r="G62" s="72"/>
      <c r="H62" s="2"/>
    </row>
    <row r="63" spans="2:8" ht="12.75">
      <c r="B63" s="1" t="s">
        <v>60</v>
      </c>
      <c r="D63" s="2"/>
      <c r="E63" s="73">
        <f>SUM(E57:E62)</f>
        <v>78837</v>
      </c>
      <c r="F63" s="2"/>
      <c r="G63" s="73">
        <f>SUM(G57:G62)</f>
        <v>94061</v>
      </c>
      <c r="H63" s="2"/>
    </row>
    <row r="64" spans="4:8" ht="9.75" customHeight="1">
      <c r="D64" s="2"/>
      <c r="E64" s="46"/>
      <c r="F64" s="2"/>
      <c r="G64" s="46"/>
      <c r="H64" s="2"/>
    </row>
    <row r="65" spans="4:8" ht="4.5" customHeight="1">
      <c r="D65" s="2"/>
      <c r="E65" s="46"/>
      <c r="F65" s="2"/>
      <c r="G65" s="46"/>
      <c r="H65" s="2"/>
    </row>
    <row r="66" spans="2:7" ht="15" customHeight="1">
      <c r="B66" s="1" t="s">
        <v>32</v>
      </c>
      <c r="D66" s="2"/>
      <c r="E66" s="75">
        <f>+E54+E63</f>
        <v>83118</v>
      </c>
      <c r="F66" s="2"/>
      <c r="G66" s="75">
        <f>+G54+G63</f>
        <v>94613</v>
      </c>
    </row>
    <row r="67" spans="2:7" ht="12.75">
      <c r="B67" s="1"/>
      <c r="D67" s="2"/>
      <c r="E67" s="46"/>
      <c r="F67" s="2"/>
      <c r="G67" s="46"/>
    </row>
    <row r="68" spans="2:7" ht="13.5" thickBot="1">
      <c r="B68" s="1" t="s">
        <v>75</v>
      </c>
      <c r="D68" s="2"/>
      <c r="E68" s="49">
        <f>E66+E46</f>
        <v>342513</v>
      </c>
      <c r="F68" s="2"/>
      <c r="G68" s="49">
        <f>G66+G46</f>
        <v>336092</v>
      </c>
    </row>
    <row r="69" spans="2:7" ht="13.5" thickTop="1">
      <c r="B69" s="1"/>
      <c r="D69" s="2"/>
      <c r="E69" s="46"/>
      <c r="F69" s="2"/>
      <c r="G69" s="46"/>
    </row>
    <row r="70" spans="2:7" ht="12.75">
      <c r="B70" s="1"/>
      <c r="D70" s="2"/>
      <c r="E70" s="46"/>
      <c r="F70" s="2"/>
      <c r="G70" s="46"/>
    </row>
    <row r="71" spans="2:7" ht="12.75">
      <c r="B71" s="1" t="s">
        <v>26</v>
      </c>
      <c r="D71" s="2"/>
      <c r="E71" s="76">
        <f>+E46/E41</f>
        <v>2.6031913292187263</v>
      </c>
      <c r="F71" s="2"/>
      <c r="G71" s="76">
        <f>+G46/G41</f>
        <v>2.4233930453108536</v>
      </c>
    </row>
    <row r="72" spans="4:7" ht="12.75">
      <c r="D72" s="2"/>
      <c r="E72" s="77"/>
      <c r="F72" s="15"/>
      <c r="G72" s="84"/>
    </row>
    <row r="73" spans="4:7" ht="12.75">
      <c r="D73" s="2"/>
      <c r="E73" s="46"/>
      <c r="F73" s="2"/>
      <c r="G73" s="46"/>
    </row>
    <row r="74" spans="2:7" ht="66.75" customHeight="1">
      <c r="B74" s="87" t="s">
        <v>120</v>
      </c>
      <c r="C74" s="87"/>
      <c r="D74" s="87"/>
      <c r="E74" s="87"/>
      <c r="F74" s="87"/>
      <c r="G74" s="87"/>
    </row>
    <row r="75" spans="1:7" ht="12.75">
      <c r="A75" s="86">
        <v>2</v>
      </c>
      <c r="B75" s="86"/>
      <c r="C75" s="86"/>
      <c r="D75" s="86"/>
      <c r="E75" s="86"/>
      <c r="F75" s="86"/>
      <c r="G75" s="86"/>
    </row>
  </sheetData>
  <sheetProtection/>
  <mergeCells count="2">
    <mergeCell ref="A75:G75"/>
    <mergeCell ref="B74:G74"/>
  </mergeCells>
  <printOptions/>
  <pageMargins left="0.7480314960629921" right="0.31496062992125984" top="0.5118110236220472" bottom="0.3937007874015748" header="0.2362204724409449"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2:L79"/>
  <sheetViews>
    <sheetView view="pageBreakPreview" zoomScaleSheetLayoutView="100" zoomScalePageLayoutView="0" workbookViewId="0" topLeftCell="A1">
      <selection activeCell="E27" sqref="E27"/>
    </sheetView>
  </sheetViews>
  <sheetFormatPr defaultColWidth="9.140625" defaultRowHeight="12.75"/>
  <cols>
    <col min="1" max="2" width="1.7109375" style="0" customWidth="1"/>
    <col min="3" max="3" width="30.8515625" style="0" customWidth="1"/>
    <col min="4" max="4" width="5.00390625" style="0" customWidth="1"/>
    <col min="5" max="5" width="12.7109375" style="38" customWidth="1"/>
    <col min="6" max="6" width="2.7109375" style="38" customWidth="1"/>
    <col min="7" max="7" width="12.7109375" style="38" customWidth="1"/>
    <col min="8" max="8" width="5.7109375" style="38" customWidth="1"/>
    <col min="9" max="9" width="12.7109375" style="38" customWidth="1"/>
    <col min="10" max="10" width="2.7109375" style="0" customWidth="1"/>
    <col min="11" max="11" width="12.7109375" style="38" customWidth="1"/>
  </cols>
  <sheetData>
    <row r="2" spans="2:3" ht="16.5">
      <c r="B2" s="8" t="s">
        <v>0</v>
      </c>
      <c r="C2" s="8"/>
    </row>
    <row r="3" spans="2:3" ht="12.75">
      <c r="B3" s="1"/>
      <c r="C3" s="1"/>
    </row>
    <row r="4" spans="2:3" ht="15.75">
      <c r="B4" s="7" t="s">
        <v>76</v>
      </c>
      <c r="C4" s="7"/>
    </row>
    <row r="5" spans="2:3" ht="12.75">
      <c r="B5" s="1" t="s">
        <v>110</v>
      </c>
      <c r="C5" s="1"/>
    </row>
    <row r="6" spans="2:3" ht="12.75">
      <c r="B6" s="1"/>
      <c r="C6" s="1"/>
    </row>
    <row r="7" spans="5:10" ht="12.75">
      <c r="E7" s="39"/>
      <c r="F7" s="40" t="s">
        <v>24</v>
      </c>
      <c r="G7" s="39"/>
      <c r="H7" s="39"/>
      <c r="J7" s="5" t="s">
        <v>23</v>
      </c>
    </row>
    <row r="8" spans="5:11" ht="12.75">
      <c r="E8" s="89" t="s">
        <v>99</v>
      </c>
      <c r="F8" s="89"/>
      <c r="G8" s="89"/>
      <c r="H8" s="41"/>
      <c r="I8" s="90" t="s">
        <v>109</v>
      </c>
      <c r="J8" s="90"/>
      <c r="K8" s="90"/>
    </row>
    <row r="9" spans="5:11" ht="12.75">
      <c r="E9" s="91" t="s">
        <v>40</v>
      </c>
      <c r="F9" s="91"/>
      <c r="G9" s="91"/>
      <c r="H9" s="41"/>
      <c r="I9" s="92" t="str">
        <f>E9</f>
        <v>31 December</v>
      </c>
      <c r="J9" s="92"/>
      <c r="K9" s="92"/>
    </row>
    <row r="10" spans="5:11" ht="12.75">
      <c r="E10" s="40">
        <v>2012</v>
      </c>
      <c r="F10" s="41"/>
      <c r="G10" s="40">
        <v>2011</v>
      </c>
      <c r="H10" s="41"/>
      <c r="I10" s="40">
        <v>2012</v>
      </c>
      <c r="J10" s="6"/>
      <c r="K10" s="40">
        <v>2011</v>
      </c>
    </row>
    <row r="11" spans="5:11" ht="12.75">
      <c r="E11" s="40"/>
      <c r="F11" s="41"/>
      <c r="G11" s="40" t="s">
        <v>114</v>
      </c>
      <c r="H11" s="41"/>
      <c r="I11" s="40"/>
      <c r="J11" s="6"/>
      <c r="K11" s="40" t="s">
        <v>114</v>
      </c>
    </row>
    <row r="12" spans="5:11" ht="12.75">
      <c r="E12" s="40" t="s">
        <v>2</v>
      </c>
      <c r="F12" s="41"/>
      <c r="G12" s="40" t="s">
        <v>2</v>
      </c>
      <c r="H12" s="41"/>
      <c r="I12" s="40" t="s">
        <v>2</v>
      </c>
      <c r="J12" s="9"/>
      <c r="K12" s="40" t="s">
        <v>2</v>
      </c>
    </row>
    <row r="13" spans="2:11" ht="12.75">
      <c r="B13" s="2"/>
      <c r="C13" s="2"/>
      <c r="D13" s="2"/>
      <c r="E13" s="42"/>
      <c r="F13" s="43"/>
      <c r="G13" s="42"/>
      <c r="H13" s="43"/>
      <c r="I13" s="42"/>
      <c r="J13" s="3"/>
      <c r="K13" s="47"/>
    </row>
    <row r="14" spans="2:11" ht="12.75">
      <c r="B14" s="2"/>
      <c r="C14" s="2"/>
      <c r="D14" s="2"/>
      <c r="E14" s="44"/>
      <c r="F14" s="43"/>
      <c r="G14" s="44"/>
      <c r="H14" s="43"/>
      <c r="I14" s="44"/>
      <c r="J14" s="3"/>
      <c r="K14" s="45"/>
    </row>
    <row r="15" spans="2:11" ht="12.75">
      <c r="B15" s="9" t="s">
        <v>83</v>
      </c>
      <c r="C15" s="2"/>
      <c r="D15" s="2"/>
      <c r="E15" s="44"/>
      <c r="F15" s="43"/>
      <c r="G15" s="44"/>
      <c r="H15" s="43"/>
      <c r="I15" s="44"/>
      <c r="J15" s="3"/>
      <c r="K15" s="45"/>
    </row>
    <row r="16" spans="2:11" ht="12.75">
      <c r="B16" s="2" t="s">
        <v>1</v>
      </c>
      <c r="C16" s="2"/>
      <c r="D16" s="2"/>
      <c r="E16" s="45">
        <v>105095</v>
      </c>
      <c r="F16" s="46"/>
      <c r="G16" s="45">
        <v>77568</v>
      </c>
      <c r="H16" s="46"/>
      <c r="I16" s="45">
        <v>210003</v>
      </c>
      <c r="J16" s="3"/>
      <c r="K16" s="45">
        <v>288819</v>
      </c>
    </row>
    <row r="17" spans="2:11" ht="12.75">
      <c r="B17" s="2" t="s">
        <v>33</v>
      </c>
      <c r="C17" s="2"/>
      <c r="D17" s="2"/>
      <c r="E17" s="47">
        <v>-79270</v>
      </c>
      <c r="F17" s="46"/>
      <c r="G17" s="47">
        <v>-38288</v>
      </c>
      <c r="H17" s="46"/>
      <c r="I17" s="47">
        <v>-167899</v>
      </c>
      <c r="J17" s="3"/>
      <c r="K17" s="47">
        <v>-183314</v>
      </c>
    </row>
    <row r="18" spans="2:11" ht="12.75">
      <c r="B18" s="2"/>
      <c r="C18" s="2"/>
      <c r="D18" s="2"/>
      <c r="E18" s="45"/>
      <c r="F18" s="46"/>
      <c r="G18" s="45"/>
      <c r="H18" s="46"/>
      <c r="I18" s="45"/>
      <c r="J18" s="3"/>
      <c r="K18" s="45"/>
    </row>
    <row r="19" spans="2:11" ht="12.75">
      <c r="B19" s="1" t="s">
        <v>34</v>
      </c>
      <c r="E19" s="45">
        <f>+E16+E17</f>
        <v>25825</v>
      </c>
      <c r="F19" s="46"/>
      <c r="G19" s="45">
        <f>+G16+G17</f>
        <v>39280</v>
      </c>
      <c r="H19" s="46"/>
      <c r="I19" s="45">
        <f>+I16+I17</f>
        <v>42104</v>
      </c>
      <c r="J19" s="3"/>
      <c r="K19" s="45">
        <f>+K16+K17</f>
        <v>105505</v>
      </c>
    </row>
    <row r="20" spans="5:11" ht="12.75">
      <c r="E20" s="45"/>
      <c r="F20" s="46"/>
      <c r="G20" s="45"/>
      <c r="H20" s="46"/>
      <c r="I20" s="45"/>
      <c r="J20" s="3"/>
      <c r="K20" s="45"/>
    </row>
    <row r="21" spans="2:11" ht="12.75">
      <c r="B21" t="s">
        <v>35</v>
      </c>
      <c r="E21" s="45">
        <v>2090</v>
      </c>
      <c r="F21" s="46"/>
      <c r="G21" s="45">
        <v>114</v>
      </c>
      <c r="H21" s="46"/>
      <c r="I21" s="45">
        <v>7746</v>
      </c>
      <c r="J21" s="3"/>
      <c r="K21" s="45">
        <v>983</v>
      </c>
    </row>
    <row r="22" spans="2:11" ht="12.75">
      <c r="B22" t="s">
        <v>36</v>
      </c>
      <c r="E22" s="45">
        <v>-11172</v>
      </c>
      <c r="F22" s="46"/>
      <c r="G22" s="45">
        <v>-22541</v>
      </c>
      <c r="H22" s="46"/>
      <c r="I22" s="45">
        <v>-16291</v>
      </c>
      <c r="J22" s="3"/>
      <c r="K22" s="45">
        <v>-27711</v>
      </c>
    </row>
    <row r="23" spans="5:11" ht="12.75">
      <c r="E23" s="47"/>
      <c r="F23" s="46"/>
      <c r="G23" s="47"/>
      <c r="H23" s="46"/>
      <c r="I23" s="47"/>
      <c r="J23" s="3"/>
      <c r="K23" s="47"/>
    </row>
    <row r="24" spans="5:11" ht="12.75">
      <c r="E24" s="45"/>
      <c r="F24" s="46"/>
      <c r="G24" s="45"/>
      <c r="H24" s="46"/>
      <c r="I24" s="45"/>
      <c r="J24" s="3"/>
      <c r="K24" s="45"/>
    </row>
    <row r="25" spans="2:11" ht="12.75">
      <c r="B25" s="1" t="s">
        <v>84</v>
      </c>
      <c r="E25" s="45">
        <f>SUM(E19:E23)</f>
        <v>16743</v>
      </c>
      <c r="F25" s="46"/>
      <c r="G25" s="45">
        <f>SUM(G19:G23)</f>
        <v>16853</v>
      </c>
      <c r="H25" s="46"/>
      <c r="I25" s="45">
        <f>SUM(I19:I23)</f>
        <v>33559</v>
      </c>
      <c r="J25" s="3"/>
      <c r="K25" s="45">
        <f>SUM(K19:K23)</f>
        <v>78777</v>
      </c>
    </row>
    <row r="26" spans="2:11" ht="12.75">
      <c r="B26" s="10" t="s">
        <v>43</v>
      </c>
      <c r="E26" s="45">
        <v>180</v>
      </c>
      <c r="F26" s="46"/>
      <c r="G26" s="45">
        <v>845</v>
      </c>
      <c r="H26" s="46"/>
      <c r="I26" s="45">
        <v>1979</v>
      </c>
      <c r="J26" s="3"/>
      <c r="K26" s="45">
        <v>1560</v>
      </c>
    </row>
    <row r="27" spans="2:11" ht="12.75">
      <c r="B27" s="10" t="s">
        <v>85</v>
      </c>
      <c r="E27" s="45">
        <v>-66</v>
      </c>
      <c r="F27" s="46"/>
      <c r="G27" s="45">
        <v>-23</v>
      </c>
      <c r="H27" s="46"/>
      <c r="I27" s="45">
        <v>-212</v>
      </c>
      <c r="J27" s="3"/>
      <c r="K27" s="45">
        <v>-314</v>
      </c>
    </row>
    <row r="28" spans="5:11" ht="12.75">
      <c r="E28" s="47"/>
      <c r="F28" s="46"/>
      <c r="G28" s="47"/>
      <c r="H28" s="46"/>
      <c r="I28" s="47"/>
      <c r="J28" s="3"/>
      <c r="K28" s="47"/>
    </row>
    <row r="29" spans="5:11" ht="12.75">
      <c r="E29" s="46"/>
      <c r="F29" s="46"/>
      <c r="G29" s="46"/>
      <c r="H29" s="46"/>
      <c r="I29" s="46"/>
      <c r="J29" s="3"/>
      <c r="K29" s="46"/>
    </row>
    <row r="30" spans="2:11" ht="12.75">
      <c r="B30" s="1" t="s">
        <v>68</v>
      </c>
      <c r="E30" s="46">
        <f>SUM(E25:E28)</f>
        <v>16857</v>
      </c>
      <c r="F30" s="46"/>
      <c r="G30" s="46">
        <f>SUM(G25:G28)</f>
        <v>17675</v>
      </c>
      <c r="H30" s="46"/>
      <c r="I30" s="46">
        <f>SUM(I25:I28)</f>
        <v>35326</v>
      </c>
      <c r="J30" s="3"/>
      <c r="K30" s="46">
        <f>SUM(K25:K28)</f>
        <v>80023</v>
      </c>
    </row>
    <row r="31" spans="5:11" ht="12.75">
      <c r="E31" s="46"/>
      <c r="F31" s="46"/>
      <c r="G31" s="46"/>
      <c r="H31" s="46"/>
      <c r="I31" s="46"/>
      <c r="J31" s="3"/>
      <c r="K31" s="46"/>
    </row>
    <row r="32" spans="2:11" ht="12.75">
      <c r="B32" t="s">
        <v>3</v>
      </c>
      <c r="E32" s="46">
        <v>-8387</v>
      </c>
      <c r="F32" s="46"/>
      <c r="G32" s="46">
        <v>-7898</v>
      </c>
      <c r="H32" s="46"/>
      <c r="I32" s="46">
        <v>-13325</v>
      </c>
      <c r="J32" s="3"/>
      <c r="K32" s="46">
        <v>-24003</v>
      </c>
    </row>
    <row r="33" spans="5:11" ht="12.75">
      <c r="E33" s="47"/>
      <c r="F33" s="46"/>
      <c r="G33" s="47"/>
      <c r="H33" s="46"/>
      <c r="I33" s="47"/>
      <c r="J33" s="3"/>
      <c r="K33" s="47"/>
    </row>
    <row r="34" spans="5:11" ht="7.5" customHeight="1">
      <c r="E34" s="46"/>
      <c r="F34" s="46"/>
      <c r="G34" s="46"/>
      <c r="H34" s="46"/>
      <c r="I34" s="46"/>
      <c r="J34" s="3"/>
      <c r="K34" s="46"/>
    </row>
    <row r="35" spans="2:11" ht="40.5" customHeight="1" thickBot="1">
      <c r="B35" s="88" t="s">
        <v>82</v>
      </c>
      <c r="C35" s="88"/>
      <c r="E35" s="48">
        <f>+E30+E32</f>
        <v>8470</v>
      </c>
      <c r="F35" s="46"/>
      <c r="G35" s="48">
        <f>+G30+G32</f>
        <v>9777</v>
      </c>
      <c r="H35" s="46"/>
      <c r="I35" s="48">
        <f>+I30+I32</f>
        <v>22001</v>
      </c>
      <c r="J35" s="3"/>
      <c r="K35" s="48">
        <f>+K30+K32</f>
        <v>56020</v>
      </c>
    </row>
    <row r="36" spans="5:11" ht="13.5" thickTop="1">
      <c r="E36" s="46"/>
      <c r="F36" s="46"/>
      <c r="G36" s="46"/>
      <c r="H36" s="46"/>
      <c r="I36" s="46"/>
      <c r="J36" s="3"/>
      <c r="K36" s="46"/>
    </row>
    <row r="37" spans="2:11" ht="29.25" customHeight="1">
      <c r="B37" s="88" t="s">
        <v>77</v>
      </c>
      <c r="C37" s="88"/>
      <c r="E37" s="46"/>
      <c r="F37" s="46"/>
      <c r="G37" s="46"/>
      <c r="H37" s="46"/>
      <c r="I37" s="46"/>
      <c r="J37" s="3"/>
      <c r="K37" s="46"/>
    </row>
    <row r="38" spans="2:11" ht="12.75">
      <c r="B38" s="10" t="s">
        <v>78</v>
      </c>
      <c r="E38" s="46">
        <f>+E35</f>
        <v>8470</v>
      </c>
      <c r="F38" s="46"/>
      <c r="G38" s="46">
        <f>+G35</f>
        <v>9777</v>
      </c>
      <c r="H38" s="46"/>
      <c r="I38" s="46">
        <f>+I35</f>
        <v>22001</v>
      </c>
      <c r="J38" s="3"/>
      <c r="K38" s="46">
        <f>+K35</f>
        <v>56020</v>
      </c>
    </row>
    <row r="39" spans="2:11" ht="12.75">
      <c r="B39" t="s">
        <v>37</v>
      </c>
      <c r="E39" s="46">
        <v>0</v>
      </c>
      <c r="F39" s="46"/>
      <c r="G39" s="46">
        <v>0</v>
      </c>
      <c r="H39" s="46"/>
      <c r="I39" s="46">
        <v>0</v>
      </c>
      <c r="J39" s="3"/>
      <c r="K39" s="46">
        <v>0</v>
      </c>
    </row>
    <row r="40" spans="2:11" ht="29.25" customHeight="1" thickBot="1">
      <c r="B40" s="88" t="s">
        <v>79</v>
      </c>
      <c r="C40" s="88"/>
      <c r="E40" s="49">
        <f>SUM(E38:E39)</f>
        <v>8470</v>
      </c>
      <c r="F40" s="46"/>
      <c r="G40" s="49">
        <f>SUM(G38:G39)</f>
        <v>9777</v>
      </c>
      <c r="H40" s="46"/>
      <c r="I40" s="49">
        <f>SUM(I38:I39)</f>
        <v>22001</v>
      </c>
      <c r="J40" s="3"/>
      <c r="K40" s="49">
        <f>SUM(K38:K39)</f>
        <v>56020</v>
      </c>
    </row>
    <row r="41" spans="5:11" ht="13.5" thickTop="1">
      <c r="E41" s="46"/>
      <c r="F41" s="46"/>
      <c r="G41" s="46"/>
      <c r="H41" s="46"/>
      <c r="I41" s="46"/>
      <c r="J41" s="2"/>
      <c r="K41" s="46"/>
    </row>
    <row r="42" spans="5:11" ht="12.75">
      <c r="E42" s="46" t="s">
        <v>19</v>
      </c>
      <c r="F42" s="46"/>
      <c r="G42" s="46"/>
      <c r="H42" s="46"/>
      <c r="I42" s="46" t="s">
        <v>19</v>
      </c>
      <c r="J42" s="2"/>
      <c r="K42" s="46"/>
    </row>
    <row r="43" spans="2:11" ht="12.75">
      <c r="B43" s="1" t="s">
        <v>50</v>
      </c>
      <c r="C43" s="1"/>
      <c r="E43" s="46"/>
      <c r="F43" s="46"/>
      <c r="G43" s="46"/>
      <c r="H43" s="46"/>
      <c r="I43" s="46"/>
      <c r="J43" s="2"/>
      <c r="K43" s="46"/>
    </row>
    <row r="44" spans="2:11" ht="12.75">
      <c r="B44" s="1" t="s">
        <v>19</v>
      </c>
      <c r="C44" s="1" t="s">
        <v>51</v>
      </c>
      <c r="E44" s="46"/>
      <c r="F44" s="46"/>
      <c r="G44" s="46"/>
      <c r="H44" s="46"/>
      <c r="I44" s="46"/>
      <c r="J44" s="2"/>
      <c r="K44" s="46"/>
    </row>
    <row r="45" spans="5:11" ht="6.75" customHeight="1">
      <c r="E45" s="45"/>
      <c r="F45" s="46"/>
      <c r="G45" s="45"/>
      <c r="H45" s="46"/>
      <c r="I45" s="45"/>
      <c r="K45" s="45"/>
    </row>
    <row r="46" spans="2:11" ht="13.5" thickBot="1">
      <c r="B46" t="s">
        <v>52</v>
      </c>
      <c r="E46" s="50">
        <f>+E38/99645*100</f>
        <v>8.500175623463296</v>
      </c>
      <c r="F46" s="51"/>
      <c r="G46" s="50">
        <f>+G38/99645*100</f>
        <v>9.811832003612826</v>
      </c>
      <c r="H46" s="51"/>
      <c r="I46" s="50">
        <f>+I38/99645*100</f>
        <v>22.079381805409206</v>
      </c>
      <c r="J46" s="19"/>
      <c r="K46" s="50">
        <f>+K38/99645*100</f>
        <v>56.21957950725074</v>
      </c>
    </row>
    <row r="47" spans="5:11" ht="13.5" thickTop="1">
      <c r="E47" s="70"/>
      <c r="F47" s="51"/>
      <c r="G47" s="52"/>
      <c r="H47" s="51"/>
      <c r="I47" s="70"/>
      <c r="J47" s="19"/>
      <c r="K47" s="52"/>
    </row>
    <row r="48" spans="2:11" ht="13.5" thickBot="1">
      <c r="B48" t="s">
        <v>53</v>
      </c>
      <c r="E48" s="53" t="s">
        <v>80</v>
      </c>
      <c r="F48" s="51"/>
      <c r="G48" s="53" t="s">
        <v>80</v>
      </c>
      <c r="H48" s="51"/>
      <c r="I48" s="53" t="s">
        <v>80</v>
      </c>
      <c r="J48" s="19"/>
      <c r="K48" s="53" t="s">
        <v>80</v>
      </c>
    </row>
    <row r="49" spans="2:12" ht="13.5" thickTop="1">
      <c r="B49" s="2"/>
      <c r="C49" s="2"/>
      <c r="D49" s="2"/>
      <c r="E49" s="46"/>
      <c r="F49" s="46"/>
      <c r="G49" s="46"/>
      <c r="H49" s="46"/>
      <c r="I49" s="46"/>
      <c r="J49" s="2"/>
      <c r="K49" s="46"/>
      <c r="L49" s="2"/>
    </row>
    <row r="50" spans="2:12" ht="12.75">
      <c r="B50" s="2"/>
      <c r="C50" s="2"/>
      <c r="D50" s="2"/>
      <c r="E50" s="46"/>
      <c r="F50" s="46"/>
      <c r="G50" s="46"/>
      <c r="H50" s="46"/>
      <c r="I50" s="46"/>
      <c r="J50" s="2"/>
      <c r="K50" s="46"/>
      <c r="L50" s="2"/>
    </row>
    <row r="51" spans="2:12" ht="69" customHeight="1">
      <c r="B51" s="87" t="s">
        <v>119</v>
      </c>
      <c r="C51" s="87"/>
      <c r="D51" s="87"/>
      <c r="E51" s="87"/>
      <c r="F51" s="87"/>
      <c r="G51" s="87"/>
      <c r="H51" s="87"/>
      <c r="I51" s="87"/>
      <c r="J51" s="87"/>
      <c r="K51" s="87"/>
      <c r="L51" s="2"/>
    </row>
    <row r="54" spans="1:12" ht="12.75">
      <c r="A54" s="86">
        <v>3</v>
      </c>
      <c r="B54" s="86"/>
      <c r="C54" s="86"/>
      <c r="D54" s="86"/>
      <c r="E54" s="86"/>
      <c r="F54" s="86"/>
      <c r="G54" s="86"/>
      <c r="H54" s="86"/>
      <c r="I54" s="86"/>
      <c r="J54" s="86"/>
      <c r="K54" s="86"/>
      <c r="L54" s="2"/>
    </row>
    <row r="55" spans="2:12" ht="12.75">
      <c r="B55" s="9"/>
      <c r="C55" s="9"/>
      <c r="D55" s="2"/>
      <c r="E55" s="54"/>
      <c r="F55" s="54"/>
      <c r="G55" s="55"/>
      <c r="H55" s="54"/>
      <c r="I55" s="54"/>
      <c r="J55" s="2"/>
      <c r="K55" s="54"/>
      <c r="L55" s="2"/>
    </row>
    <row r="56" spans="2:12" ht="12.75">
      <c r="B56" s="9"/>
      <c r="C56" s="9"/>
      <c r="D56" s="2"/>
      <c r="E56" s="54"/>
      <c r="F56" s="54"/>
      <c r="G56" s="54"/>
      <c r="H56" s="54"/>
      <c r="I56" s="54"/>
      <c r="J56" s="2"/>
      <c r="K56" s="54"/>
      <c r="L56" s="2"/>
    </row>
    <row r="57" ht="12.75">
      <c r="H57" s="54"/>
    </row>
    <row r="58" ht="12.75">
      <c r="H58" s="54"/>
    </row>
    <row r="59" ht="12.75">
      <c r="H59" s="54"/>
    </row>
    <row r="60" ht="12.75">
      <c r="H60" s="54"/>
    </row>
    <row r="61" ht="12.75">
      <c r="H61" s="54"/>
    </row>
    <row r="62" ht="12.75">
      <c r="H62" s="54"/>
    </row>
    <row r="63" ht="12.75">
      <c r="H63" s="54"/>
    </row>
    <row r="64" ht="12.75">
      <c r="H64" s="54"/>
    </row>
    <row r="65" ht="12.75">
      <c r="H65" s="54"/>
    </row>
    <row r="66" ht="12.75">
      <c r="H66" s="54"/>
    </row>
    <row r="67" ht="12.75">
      <c r="H67" s="54"/>
    </row>
    <row r="68" ht="12.75">
      <c r="H68" s="54"/>
    </row>
    <row r="69" ht="12.75">
      <c r="H69" s="54"/>
    </row>
    <row r="70" ht="12.75">
      <c r="H70" s="54"/>
    </row>
    <row r="71" ht="12.75">
      <c r="H71" s="54"/>
    </row>
    <row r="72" ht="12.75">
      <c r="H72" s="54"/>
    </row>
    <row r="73" ht="12.75">
      <c r="H73" s="54"/>
    </row>
    <row r="74" ht="12.75">
      <c r="H74" s="54"/>
    </row>
    <row r="75" ht="12.75">
      <c r="H75" s="54"/>
    </row>
    <row r="76" ht="12.75">
      <c r="H76" s="54"/>
    </row>
    <row r="77" ht="12.75">
      <c r="H77" s="54"/>
    </row>
    <row r="78" ht="12.75">
      <c r="H78" s="54"/>
    </row>
    <row r="79" ht="12.75">
      <c r="H79" s="54"/>
    </row>
  </sheetData>
  <sheetProtection/>
  <mergeCells count="9">
    <mergeCell ref="A54:K54"/>
    <mergeCell ref="B40:C40"/>
    <mergeCell ref="E8:G8"/>
    <mergeCell ref="I8:K8"/>
    <mergeCell ref="E9:G9"/>
    <mergeCell ref="I9:K9"/>
    <mergeCell ref="B35:C35"/>
    <mergeCell ref="B37:C37"/>
    <mergeCell ref="B51:K51"/>
  </mergeCells>
  <printOptions/>
  <pageMargins left="0.6692913385826772" right="0.31496062992125984" top="0.4330708661417323" bottom="0.5905511811023623" header="0.1968503937007874" footer="0.5118110236220472"/>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2:O66"/>
  <sheetViews>
    <sheetView view="pageBreakPreview" zoomScale="90" zoomScaleSheetLayoutView="90" zoomScalePageLayoutView="0" workbookViewId="0" topLeftCell="A22">
      <selection activeCell="K37" sqref="K37"/>
    </sheetView>
  </sheetViews>
  <sheetFormatPr defaultColWidth="9.140625" defaultRowHeight="12.75"/>
  <cols>
    <col min="1" max="1" width="0.85546875" style="0" customWidth="1"/>
    <col min="2" max="2" width="20.28125" style="0" customWidth="1"/>
    <col min="3" max="3" width="22.28125" style="0" customWidth="1"/>
    <col min="4" max="4" width="1.7109375" style="0" customWidth="1"/>
    <col min="5" max="5" width="12.7109375" style="0" customWidth="1"/>
    <col min="6" max="6" width="1.7109375" style="0" customWidth="1"/>
    <col min="7" max="7" width="11.7109375" style="0" customWidth="1"/>
    <col min="8" max="8" width="1.7109375" style="0" customWidth="1"/>
    <col min="9" max="9" width="12.7109375" style="0" customWidth="1"/>
    <col min="10" max="10" width="1.7109375" style="0" customWidth="1"/>
    <col min="11" max="11" width="11.8515625" style="0" customWidth="1"/>
    <col min="12" max="12" width="1.421875" style="0" customWidth="1"/>
    <col min="13" max="13" width="11.140625" style="0" customWidth="1"/>
    <col min="14" max="14" width="0.9921875" style="0" customWidth="1"/>
    <col min="15" max="15" width="12.00390625" style="0" customWidth="1"/>
  </cols>
  <sheetData>
    <row r="1" ht="5.25" customHeight="1"/>
    <row r="2" ht="16.5">
      <c r="B2" s="8" t="s">
        <v>0</v>
      </c>
    </row>
    <row r="3" ht="12.75">
      <c r="B3" s="1"/>
    </row>
    <row r="4" ht="15.75">
      <c r="B4" s="7" t="s">
        <v>15</v>
      </c>
    </row>
    <row r="5" spans="2:15" ht="15.75">
      <c r="B5" s="37" t="s">
        <v>110</v>
      </c>
      <c r="C5" s="23"/>
      <c r="D5" s="23"/>
      <c r="E5" s="23"/>
      <c r="F5" s="23"/>
      <c r="G5" s="23"/>
      <c r="H5" s="23"/>
      <c r="I5" s="23"/>
      <c r="J5" s="23"/>
      <c r="K5" s="23"/>
      <c r="L5" s="23"/>
      <c r="M5" s="23"/>
      <c r="N5" s="23"/>
      <c r="O5" s="23"/>
    </row>
    <row r="6" spans="2:15" ht="15.75">
      <c r="B6" s="23"/>
      <c r="C6" s="23"/>
      <c r="D6" s="23"/>
      <c r="E6" s="23"/>
      <c r="F6" s="23"/>
      <c r="G6" s="23"/>
      <c r="H6" s="23"/>
      <c r="I6" s="23"/>
      <c r="J6" s="23"/>
      <c r="K6" s="23"/>
      <c r="L6" s="23"/>
      <c r="M6" s="23"/>
      <c r="N6" s="23"/>
      <c r="O6" s="23"/>
    </row>
    <row r="7" spans="2:15" ht="15.75">
      <c r="B7" s="23"/>
      <c r="C7" s="23"/>
      <c r="D7" s="23"/>
      <c r="E7" s="93" t="s">
        <v>29</v>
      </c>
      <c r="F7" s="93"/>
      <c r="G7" s="93"/>
      <c r="H7" s="93"/>
      <c r="I7" s="93"/>
      <c r="J7" s="93"/>
      <c r="K7" s="93"/>
      <c r="L7" s="24"/>
      <c r="M7" s="24" t="s">
        <v>27</v>
      </c>
      <c r="N7" s="24"/>
      <c r="O7" s="24" t="s">
        <v>30</v>
      </c>
    </row>
    <row r="8" spans="2:15" ht="15.75">
      <c r="B8" s="7"/>
      <c r="C8" s="7"/>
      <c r="D8" s="7"/>
      <c r="E8" s="93" t="s">
        <v>13</v>
      </c>
      <c r="F8" s="93"/>
      <c r="G8" s="93"/>
      <c r="H8" s="24"/>
      <c r="I8" s="24" t="s">
        <v>14</v>
      </c>
      <c r="J8" s="7"/>
      <c r="K8" s="7"/>
      <c r="L8" s="7"/>
      <c r="M8" s="24" t="s">
        <v>28</v>
      </c>
      <c r="N8" s="24"/>
      <c r="O8" s="24" t="s">
        <v>31</v>
      </c>
    </row>
    <row r="9" spans="2:15" ht="15.75">
      <c r="B9" s="7"/>
      <c r="C9" s="7"/>
      <c r="D9" s="7"/>
      <c r="E9" s="24" t="s">
        <v>9</v>
      </c>
      <c r="F9" s="7"/>
      <c r="G9" s="24" t="s">
        <v>9</v>
      </c>
      <c r="H9" s="24"/>
      <c r="I9" s="24" t="s">
        <v>12</v>
      </c>
      <c r="J9" s="7"/>
      <c r="K9" s="7"/>
      <c r="L9" s="7"/>
      <c r="M9" s="23"/>
      <c r="N9" s="23"/>
      <c r="O9" s="23"/>
    </row>
    <row r="10" spans="2:15" ht="15.75">
      <c r="B10" s="7"/>
      <c r="C10" s="7"/>
      <c r="D10" s="7"/>
      <c r="E10" s="25" t="s">
        <v>11</v>
      </c>
      <c r="F10" s="20"/>
      <c r="G10" s="25" t="s">
        <v>10</v>
      </c>
      <c r="H10" s="25"/>
      <c r="I10" s="25" t="s">
        <v>16</v>
      </c>
      <c r="J10" s="20"/>
      <c r="K10" s="25" t="s">
        <v>5</v>
      </c>
      <c r="L10" s="25"/>
      <c r="M10" s="23"/>
      <c r="N10" s="23"/>
      <c r="O10" s="23"/>
    </row>
    <row r="11" spans="2:15" ht="15.75">
      <c r="B11" s="7"/>
      <c r="C11" s="7"/>
      <c r="D11" s="7"/>
      <c r="E11" s="25" t="s">
        <v>2</v>
      </c>
      <c r="F11" s="20"/>
      <c r="G11" s="25" t="s">
        <v>2</v>
      </c>
      <c r="H11" s="25"/>
      <c r="I11" s="25" t="s">
        <v>2</v>
      </c>
      <c r="J11" s="20"/>
      <c r="K11" s="25" t="s">
        <v>2</v>
      </c>
      <c r="L11" s="25"/>
      <c r="M11" s="25" t="s">
        <v>2</v>
      </c>
      <c r="N11" s="25"/>
      <c r="O11" s="25" t="s">
        <v>2</v>
      </c>
    </row>
    <row r="12" spans="2:15" ht="15.75">
      <c r="B12" s="7"/>
      <c r="C12" s="7"/>
      <c r="D12" s="7"/>
      <c r="E12" s="25"/>
      <c r="F12" s="20"/>
      <c r="G12" s="25"/>
      <c r="H12" s="25"/>
      <c r="I12" s="25"/>
      <c r="J12" s="20"/>
      <c r="K12" s="25"/>
      <c r="L12" s="25"/>
      <c r="M12" s="23"/>
      <c r="N12" s="23"/>
      <c r="O12" s="23"/>
    </row>
    <row r="13" spans="2:15" ht="15.75">
      <c r="B13" s="7"/>
      <c r="C13" s="7"/>
      <c r="D13" s="7"/>
      <c r="E13" s="25"/>
      <c r="F13" s="20"/>
      <c r="G13" s="25"/>
      <c r="H13" s="25"/>
      <c r="I13" s="25"/>
      <c r="J13" s="20"/>
      <c r="K13" s="25"/>
      <c r="L13" s="25"/>
      <c r="M13" s="23"/>
      <c r="N13" s="23"/>
      <c r="O13" s="23"/>
    </row>
    <row r="14" spans="2:15" ht="15.75">
      <c r="B14" s="7" t="s">
        <v>115</v>
      </c>
      <c r="C14" s="23"/>
      <c r="D14" s="23"/>
      <c r="E14" s="26">
        <v>99645</v>
      </c>
      <c r="F14" s="26"/>
      <c r="G14" s="26">
        <v>22693</v>
      </c>
      <c r="H14" s="26"/>
      <c r="I14" s="57">
        <v>119141</v>
      </c>
      <c r="J14" s="26"/>
      <c r="K14" s="26">
        <f>SUM(E14:J14)</f>
        <v>241479</v>
      </c>
      <c r="L14" s="26"/>
      <c r="M14" s="27">
        <v>0</v>
      </c>
      <c r="N14" s="27"/>
      <c r="O14" s="27">
        <f>+K14+M14</f>
        <v>241479</v>
      </c>
    </row>
    <row r="15" spans="2:15" ht="15.75">
      <c r="B15" s="23"/>
      <c r="C15" s="23"/>
      <c r="D15" s="23"/>
      <c r="E15" s="26"/>
      <c r="F15" s="26"/>
      <c r="G15" s="26"/>
      <c r="H15" s="26"/>
      <c r="I15" s="26"/>
      <c r="J15" s="26"/>
      <c r="K15" s="26"/>
      <c r="L15" s="26"/>
      <c r="M15" s="23"/>
      <c r="N15" s="23"/>
      <c r="O15" s="23"/>
    </row>
    <row r="16" spans="2:15" s="38" customFormat="1" ht="15.75">
      <c r="B16" s="56" t="s">
        <v>79</v>
      </c>
      <c r="C16" s="56"/>
      <c r="D16" s="56"/>
      <c r="E16" s="57">
        <v>0</v>
      </c>
      <c r="F16" s="57"/>
      <c r="G16" s="57">
        <v>0</v>
      </c>
      <c r="H16" s="57"/>
      <c r="I16" s="57">
        <v>22001</v>
      </c>
      <c r="J16" s="57"/>
      <c r="K16" s="57">
        <f>SUM(E16:J16)</f>
        <v>22001</v>
      </c>
      <c r="L16" s="57"/>
      <c r="M16" s="34">
        <v>0</v>
      </c>
      <c r="N16" s="56"/>
      <c r="O16" s="58">
        <f>+K16+M16</f>
        <v>22001</v>
      </c>
    </row>
    <row r="17" spans="2:15" s="38" customFormat="1" ht="15.75">
      <c r="B17" s="56"/>
      <c r="C17" s="56"/>
      <c r="D17" s="56"/>
      <c r="E17" s="57"/>
      <c r="F17" s="57"/>
      <c r="G17" s="57"/>
      <c r="H17" s="57"/>
      <c r="I17" s="57"/>
      <c r="J17" s="57"/>
      <c r="K17" s="57"/>
      <c r="L17" s="57"/>
      <c r="M17" s="34"/>
      <c r="N17" s="56"/>
      <c r="O17" s="58"/>
    </row>
    <row r="18" spans="2:15" s="38" customFormat="1" ht="15.75">
      <c r="B18" s="56" t="s">
        <v>105</v>
      </c>
      <c r="C18" s="56"/>
      <c r="D18" s="56"/>
      <c r="E18" s="57">
        <v>0</v>
      </c>
      <c r="F18" s="57"/>
      <c r="G18" s="57">
        <v>0</v>
      </c>
      <c r="H18" s="57"/>
      <c r="I18" s="57">
        <v>-4085</v>
      </c>
      <c r="J18" s="57"/>
      <c r="K18" s="57">
        <f>SUM(E18:J18)</f>
        <v>-4085</v>
      </c>
      <c r="L18" s="57"/>
      <c r="M18" s="34">
        <v>0</v>
      </c>
      <c r="N18" s="56"/>
      <c r="O18" s="58">
        <f>+K18+M18</f>
        <v>-4085</v>
      </c>
    </row>
    <row r="19" spans="2:15" ht="12.75" customHeight="1">
      <c r="B19" s="23"/>
      <c r="C19" s="23"/>
      <c r="D19" s="23"/>
      <c r="E19" s="29"/>
      <c r="F19" s="26"/>
      <c r="G19" s="29"/>
      <c r="H19" s="30"/>
      <c r="I19" s="29"/>
      <c r="J19" s="26"/>
      <c r="K19" s="29"/>
      <c r="L19" s="30"/>
      <c r="M19" s="29"/>
      <c r="N19" s="23"/>
      <c r="O19" s="31"/>
    </row>
    <row r="20" spans="2:15" ht="5.25" customHeight="1">
      <c r="B20" s="23"/>
      <c r="C20" s="23"/>
      <c r="D20" s="23"/>
      <c r="E20" s="30"/>
      <c r="F20" s="30"/>
      <c r="G20" s="30"/>
      <c r="H20" s="30"/>
      <c r="I20" s="30"/>
      <c r="J20" s="30"/>
      <c r="K20" s="30"/>
      <c r="L20" s="30"/>
      <c r="M20" s="30"/>
      <c r="N20" s="23"/>
      <c r="O20" s="30"/>
    </row>
    <row r="21" spans="2:15" ht="16.5" thickBot="1">
      <c r="B21" s="59" t="s">
        <v>111</v>
      </c>
      <c r="C21" s="23"/>
      <c r="D21" s="23"/>
      <c r="E21" s="32">
        <f>SUM(E14:E19)</f>
        <v>99645</v>
      </c>
      <c r="F21" s="30"/>
      <c r="G21" s="32">
        <f>SUM(G14:G19)</f>
        <v>22693</v>
      </c>
      <c r="H21" s="30"/>
      <c r="I21" s="32">
        <f>SUM(I14:I19)</f>
        <v>137057</v>
      </c>
      <c r="J21" s="30"/>
      <c r="K21" s="32">
        <f>SUM(K14:K19)</f>
        <v>259395</v>
      </c>
      <c r="L21" s="30"/>
      <c r="M21" s="32">
        <f>SUM(M14:M19)</f>
        <v>0</v>
      </c>
      <c r="N21" s="27"/>
      <c r="O21" s="32">
        <f>SUM(O14:O19)</f>
        <v>259395</v>
      </c>
    </row>
    <row r="22" spans="2:15" ht="16.5" thickTop="1">
      <c r="B22" s="23"/>
      <c r="C22" s="23"/>
      <c r="D22" s="23"/>
      <c r="E22" s="30"/>
      <c r="F22" s="30"/>
      <c r="G22" s="30"/>
      <c r="H22" s="30"/>
      <c r="I22" s="30"/>
      <c r="J22" s="30"/>
      <c r="K22" s="30"/>
      <c r="L22" s="30"/>
      <c r="M22" s="30"/>
      <c r="N22" s="27"/>
      <c r="O22" s="30"/>
    </row>
    <row r="23" spans="2:15" ht="15.75">
      <c r="B23" s="7"/>
      <c r="C23" s="7"/>
      <c r="D23" s="7"/>
      <c r="E23" s="20"/>
      <c r="F23" s="20"/>
      <c r="G23" s="20"/>
      <c r="H23" s="20"/>
      <c r="I23" s="33"/>
      <c r="J23" s="20"/>
      <c r="K23" s="20"/>
      <c r="L23" s="20"/>
      <c r="M23" s="23"/>
      <c r="N23" s="23"/>
      <c r="O23" s="23"/>
    </row>
    <row r="24" spans="2:15" ht="15.75">
      <c r="B24" s="7" t="s">
        <v>116</v>
      </c>
      <c r="C24" s="23"/>
      <c r="D24" s="23"/>
      <c r="E24" s="26">
        <v>99645</v>
      </c>
      <c r="F24" s="26"/>
      <c r="G24" s="26">
        <v>22693</v>
      </c>
      <c r="H24" s="26"/>
      <c r="I24" s="26">
        <v>63121</v>
      </c>
      <c r="J24" s="26"/>
      <c r="K24" s="26">
        <f>SUM(E24:J24)</f>
        <v>185459</v>
      </c>
      <c r="L24" s="26"/>
      <c r="M24" s="34">
        <v>0</v>
      </c>
      <c r="N24" s="27"/>
      <c r="O24" s="27">
        <f>+K24+M24</f>
        <v>185459</v>
      </c>
    </row>
    <row r="25" spans="2:15" ht="15.75">
      <c r="B25" s="23"/>
      <c r="C25" s="23"/>
      <c r="D25" s="23"/>
      <c r="E25" s="26"/>
      <c r="F25" s="26"/>
      <c r="G25" s="26"/>
      <c r="H25" s="26"/>
      <c r="I25" s="26"/>
      <c r="J25" s="26"/>
      <c r="K25" s="26"/>
      <c r="L25" s="26"/>
      <c r="M25" s="23"/>
      <c r="N25" s="23"/>
      <c r="O25" s="23"/>
    </row>
    <row r="26" spans="2:15" ht="15.75">
      <c r="B26" s="23" t="s">
        <v>79</v>
      </c>
      <c r="C26" s="23"/>
      <c r="D26" s="23"/>
      <c r="E26" s="26">
        <v>0</v>
      </c>
      <c r="F26" s="26"/>
      <c r="G26" s="26">
        <v>0</v>
      </c>
      <c r="H26" s="26"/>
      <c r="I26" s="26">
        <v>56020</v>
      </c>
      <c r="J26" s="26"/>
      <c r="K26" s="26">
        <f>SUM(E26:J26)</f>
        <v>56020</v>
      </c>
      <c r="L26" s="26"/>
      <c r="M26" s="28">
        <v>0</v>
      </c>
      <c r="N26" s="23"/>
      <c r="O26" s="27">
        <f>+K26+M26</f>
        <v>56020</v>
      </c>
    </row>
    <row r="27" spans="2:15" ht="12.75" customHeight="1">
      <c r="B27" s="23"/>
      <c r="C27" s="23"/>
      <c r="D27" s="23"/>
      <c r="E27" s="29"/>
      <c r="F27" s="26"/>
      <c r="G27" s="29"/>
      <c r="H27" s="30"/>
      <c r="I27" s="29"/>
      <c r="J27" s="26"/>
      <c r="K27" s="29"/>
      <c r="L27" s="30"/>
      <c r="M27" s="29"/>
      <c r="N27" s="23"/>
      <c r="O27" s="29"/>
    </row>
    <row r="28" spans="2:15" ht="5.25" customHeight="1">
      <c r="B28" s="23"/>
      <c r="C28" s="23"/>
      <c r="D28" s="23"/>
      <c r="E28" s="30"/>
      <c r="F28" s="30"/>
      <c r="G28" s="30"/>
      <c r="H28" s="30"/>
      <c r="I28" s="30"/>
      <c r="J28" s="30"/>
      <c r="K28" s="30"/>
      <c r="L28" s="30"/>
      <c r="M28" s="30"/>
      <c r="N28" s="23"/>
      <c r="O28" s="30"/>
    </row>
    <row r="29" spans="2:15" ht="16.5" thickBot="1">
      <c r="B29" s="7" t="s">
        <v>117</v>
      </c>
      <c r="C29" s="23"/>
      <c r="D29" s="23"/>
      <c r="E29" s="32">
        <f>SUM(E24:E27)</f>
        <v>99645</v>
      </c>
      <c r="F29" s="30"/>
      <c r="G29" s="32">
        <f>SUM(G24:G27)</f>
        <v>22693</v>
      </c>
      <c r="H29" s="30"/>
      <c r="I29" s="32">
        <f>SUM(I24:I27)</f>
        <v>119141</v>
      </c>
      <c r="J29" s="30"/>
      <c r="K29" s="32">
        <f>SUM(K24:K27)</f>
        <v>241479</v>
      </c>
      <c r="L29" s="30"/>
      <c r="M29" s="32">
        <f>SUM(M24:M27)</f>
        <v>0</v>
      </c>
      <c r="N29" s="27"/>
      <c r="O29" s="32">
        <f>SUM(O24:O27)</f>
        <v>241479</v>
      </c>
    </row>
    <row r="30" spans="2:15" ht="16.5" thickTop="1">
      <c r="B30" s="23"/>
      <c r="C30" s="23"/>
      <c r="D30" s="23"/>
      <c r="E30" s="30"/>
      <c r="F30" s="30"/>
      <c r="G30" s="30"/>
      <c r="H30" s="30"/>
      <c r="I30" s="30"/>
      <c r="J30" s="30"/>
      <c r="K30" s="30"/>
      <c r="L30" s="30"/>
      <c r="M30" s="30"/>
      <c r="N30" s="23"/>
      <c r="O30" s="30"/>
    </row>
    <row r="31" spans="2:15" ht="15.75">
      <c r="B31" s="23"/>
      <c r="C31" s="23"/>
      <c r="D31" s="23"/>
      <c r="E31" s="30"/>
      <c r="F31" s="30"/>
      <c r="G31" s="30"/>
      <c r="H31" s="30"/>
      <c r="I31" s="30"/>
      <c r="J31" s="30"/>
      <c r="K31" s="30"/>
      <c r="L31" s="30"/>
      <c r="M31" s="23"/>
      <c r="N31" s="23"/>
      <c r="O31" s="23"/>
    </row>
    <row r="32" spans="2:15" ht="15.75">
      <c r="B32" s="23"/>
      <c r="C32" s="23"/>
      <c r="D32" s="23"/>
      <c r="E32" s="30"/>
      <c r="F32" s="30"/>
      <c r="G32" s="30"/>
      <c r="H32" s="30"/>
      <c r="I32" s="30"/>
      <c r="J32" s="30"/>
      <c r="K32" s="30"/>
      <c r="L32" s="30"/>
      <c r="M32" s="23"/>
      <c r="N32" s="23"/>
      <c r="O32" s="23"/>
    </row>
    <row r="33" spans="2:15" ht="60" customHeight="1">
      <c r="B33" s="94" t="s">
        <v>121</v>
      </c>
      <c r="C33" s="94"/>
      <c r="D33" s="94"/>
      <c r="E33" s="94"/>
      <c r="F33" s="94"/>
      <c r="G33" s="94"/>
      <c r="H33" s="94"/>
      <c r="I33" s="94"/>
      <c r="J33" s="94"/>
      <c r="K33" s="94"/>
      <c r="L33" s="94"/>
      <c r="M33" s="94"/>
      <c r="N33" s="94"/>
      <c r="O33" s="94"/>
    </row>
    <row r="34" spans="2:15" ht="15.75">
      <c r="B34" s="14"/>
      <c r="C34" s="23"/>
      <c r="D34" s="23"/>
      <c r="E34" s="26"/>
      <c r="F34" s="26"/>
      <c r="G34" s="26"/>
      <c r="H34" s="26"/>
      <c r="I34" s="26"/>
      <c r="J34" s="26"/>
      <c r="K34" s="26"/>
      <c r="L34" s="26"/>
      <c r="M34" s="23"/>
      <c r="N34" s="23"/>
      <c r="O34" s="23"/>
    </row>
    <row r="35" spans="1:15" ht="14.25">
      <c r="A35" s="35"/>
      <c r="B35" s="35"/>
      <c r="C35" s="35"/>
      <c r="D35" s="35"/>
      <c r="E35" s="35"/>
      <c r="F35" s="35"/>
      <c r="G35" s="35"/>
      <c r="H35" s="35"/>
      <c r="I35" s="35"/>
      <c r="J35" s="35"/>
      <c r="K35" s="35"/>
      <c r="L35" s="35"/>
      <c r="M35" s="35"/>
      <c r="N35" s="35"/>
      <c r="O35" s="35"/>
    </row>
    <row r="66" ht="15.75">
      <c r="G66" s="22">
        <v>4</v>
      </c>
    </row>
  </sheetData>
  <sheetProtection/>
  <mergeCells count="3">
    <mergeCell ref="E8:G8"/>
    <mergeCell ref="E7:K7"/>
    <mergeCell ref="B33:O33"/>
  </mergeCells>
  <printOptions/>
  <pageMargins left="0.35" right="0.1" top="0.78740157480315" bottom="0.78740157480315" header="0.511811023622047" footer="0.511811023622047"/>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2:O65"/>
  <sheetViews>
    <sheetView view="pageBreakPreview" zoomScaleNormal="85" zoomScaleSheetLayoutView="100" zoomScalePageLayoutView="0" workbookViewId="0" topLeftCell="A39">
      <selection activeCell="A65" sqref="A65:J65"/>
    </sheetView>
  </sheetViews>
  <sheetFormatPr defaultColWidth="9.140625" defaultRowHeight="12.75"/>
  <cols>
    <col min="1" max="1" width="1.7109375" style="10" customWidth="1"/>
    <col min="2" max="3" width="2.7109375" style="10" customWidth="1"/>
    <col min="4" max="4" width="32.421875" style="10" customWidth="1"/>
    <col min="5" max="6" width="13.140625" style="10" customWidth="1"/>
    <col min="7" max="7" width="15.00390625" style="62" customWidth="1"/>
    <col min="8" max="8" width="5.421875" style="62" customWidth="1"/>
    <col min="9" max="9" width="15.00390625" style="62" customWidth="1"/>
    <col min="10" max="10" width="5.7109375" style="10" customWidth="1"/>
    <col min="11" max="11" width="15.00390625" style="10" bestFit="1" customWidth="1"/>
    <col min="12" max="12" width="9.28125" style="10" customWidth="1"/>
  </cols>
  <sheetData>
    <row r="2" ht="14.25">
      <c r="B2" s="14" t="s">
        <v>0</v>
      </c>
    </row>
    <row r="3" ht="12.75">
      <c r="B3" s="1"/>
    </row>
    <row r="4" spans="2:9" ht="15.75">
      <c r="B4" s="20" t="s">
        <v>81</v>
      </c>
      <c r="C4" s="16"/>
      <c r="D4" s="16"/>
      <c r="E4" s="16"/>
      <c r="F4" s="16"/>
      <c r="G4" s="63"/>
      <c r="H4" s="64"/>
      <c r="I4" s="85"/>
    </row>
    <row r="5" spans="2:9" ht="12.75">
      <c r="B5" s="9" t="s">
        <v>110</v>
      </c>
      <c r="C5" s="16"/>
      <c r="D5" s="16"/>
      <c r="E5" s="16"/>
      <c r="F5" s="16"/>
      <c r="G5" s="63"/>
      <c r="H5" s="64"/>
      <c r="I5" s="85"/>
    </row>
    <row r="6" spans="2:9" ht="12.75">
      <c r="B6" s="9"/>
      <c r="C6" s="16"/>
      <c r="D6" s="16"/>
      <c r="E6" s="16"/>
      <c r="F6" s="16"/>
      <c r="G6" s="63"/>
      <c r="H6" s="64"/>
      <c r="I6" s="85"/>
    </row>
    <row r="7" spans="2:9" ht="12.75">
      <c r="B7" s="16"/>
      <c r="C7" s="16"/>
      <c r="D7" s="16"/>
      <c r="E7" s="16"/>
      <c r="F7" s="16"/>
      <c r="G7" s="61" t="s">
        <v>40</v>
      </c>
      <c r="I7" s="82" t="str">
        <f>+G7</f>
        <v>31 December</v>
      </c>
    </row>
    <row r="8" spans="2:9" ht="12.75">
      <c r="B8" s="16"/>
      <c r="C8" s="16"/>
      <c r="D8" s="16"/>
      <c r="E8" s="16"/>
      <c r="F8" s="16"/>
      <c r="G8" s="61" t="s">
        <v>92</v>
      </c>
      <c r="I8" s="61" t="s">
        <v>88</v>
      </c>
    </row>
    <row r="9" spans="2:9" ht="12.75">
      <c r="B9" s="16"/>
      <c r="C9" s="16"/>
      <c r="D9" s="16"/>
      <c r="E9" s="16"/>
      <c r="F9" s="16"/>
      <c r="G9" s="61"/>
      <c r="I9" s="82" t="s">
        <v>114</v>
      </c>
    </row>
    <row r="10" spans="2:9" ht="12.75">
      <c r="B10" s="16"/>
      <c r="C10" s="16"/>
      <c r="D10" s="16"/>
      <c r="E10" s="16"/>
      <c r="F10" s="16"/>
      <c r="G10" s="40" t="s">
        <v>2</v>
      </c>
      <c r="I10" s="40" t="s">
        <v>2</v>
      </c>
    </row>
    <row r="11" spans="2:9" ht="12.75">
      <c r="B11" s="21" t="s">
        <v>41</v>
      </c>
      <c r="C11" s="16"/>
      <c r="D11" s="16"/>
      <c r="E11" s="16"/>
      <c r="F11" s="16"/>
      <c r="G11" s="63"/>
      <c r="H11" s="64"/>
      <c r="I11" s="63"/>
    </row>
    <row r="12" spans="2:9" ht="12.75">
      <c r="B12" s="16" t="s">
        <v>68</v>
      </c>
      <c r="C12" s="16"/>
      <c r="D12" s="16"/>
      <c r="E12" s="16"/>
      <c r="F12" s="16"/>
      <c r="G12" s="65">
        <v>35326</v>
      </c>
      <c r="H12" s="65"/>
      <c r="I12" s="65">
        <v>80023</v>
      </c>
    </row>
    <row r="13" spans="2:9" ht="12.75">
      <c r="B13" s="16" t="s">
        <v>42</v>
      </c>
      <c r="C13" s="16"/>
      <c r="D13" s="16"/>
      <c r="E13" s="16"/>
      <c r="F13" s="16"/>
      <c r="G13" s="65"/>
      <c r="H13" s="65"/>
      <c r="I13" s="65"/>
    </row>
    <row r="14" spans="2:9" ht="12.75">
      <c r="B14" s="16"/>
      <c r="C14" s="16"/>
      <c r="D14" s="16" t="s">
        <v>63</v>
      </c>
      <c r="E14" s="16"/>
      <c r="F14" s="16"/>
      <c r="G14" s="65">
        <v>6587</v>
      </c>
      <c r="H14" s="65"/>
      <c r="I14" s="65">
        <v>5076</v>
      </c>
    </row>
    <row r="15" spans="2:9" ht="12.75">
      <c r="B15" s="16"/>
      <c r="C15" s="16"/>
      <c r="D15" s="18" t="s">
        <v>61</v>
      </c>
      <c r="E15" s="16"/>
      <c r="F15" s="16"/>
      <c r="G15" s="65">
        <v>653</v>
      </c>
      <c r="H15" s="65"/>
      <c r="I15" s="65">
        <v>649</v>
      </c>
    </row>
    <row r="16" spans="2:9" ht="12.75">
      <c r="B16" s="16"/>
      <c r="C16" s="16"/>
      <c r="D16" s="18" t="s">
        <v>113</v>
      </c>
      <c r="E16" s="16"/>
      <c r="F16" s="16"/>
      <c r="G16" s="65">
        <v>2</v>
      </c>
      <c r="H16" s="65"/>
      <c r="I16" s="65">
        <v>0</v>
      </c>
    </row>
    <row r="17" spans="2:9" ht="12.75">
      <c r="B17" s="16"/>
      <c r="C17" s="16"/>
      <c r="D17" s="16" t="s">
        <v>97</v>
      </c>
      <c r="E17" s="16"/>
      <c r="F17" s="16"/>
      <c r="G17" s="65">
        <v>-5507</v>
      </c>
      <c r="H17" s="65"/>
      <c r="I17" s="65">
        <v>-454</v>
      </c>
    </row>
    <row r="18" spans="2:9" ht="12.75">
      <c r="B18" s="16"/>
      <c r="C18" s="16"/>
      <c r="D18" s="18" t="s">
        <v>112</v>
      </c>
      <c r="E18" s="16"/>
      <c r="F18" s="16"/>
      <c r="G18" s="65">
        <v>-7</v>
      </c>
      <c r="H18" s="65"/>
      <c r="I18" s="65">
        <v>0</v>
      </c>
    </row>
    <row r="19" spans="2:9" ht="12.75">
      <c r="B19" s="16"/>
      <c r="C19" s="16"/>
      <c r="D19" s="16" t="s">
        <v>85</v>
      </c>
      <c r="E19" s="16"/>
      <c r="F19" s="16"/>
      <c r="G19" s="65">
        <v>212</v>
      </c>
      <c r="H19" s="65"/>
      <c r="I19" s="65">
        <v>314</v>
      </c>
    </row>
    <row r="20" spans="2:9" ht="12.75">
      <c r="B20" s="16"/>
      <c r="C20" s="16"/>
      <c r="D20" s="16" t="s">
        <v>43</v>
      </c>
      <c r="E20" s="16"/>
      <c r="F20" s="16"/>
      <c r="G20" s="78">
        <v>-1979</v>
      </c>
      <c r="H20" s="65"/>
      <c r="I20" s="78">
        <v>-1560</v>
      </c>
    </row>
    <row r="21" spans="2:9" ht="12.75">
      <c r="B21" s="16" t="s">
        <v>102</v>
      </c>
      <c r="C21" s="16"/>
      <c r="D21" s="16"/>
      <c r="E21" s="16"/>
      <c r="F21" s="16"/>
      <c r="G21" s="65">
        <f>SUM(G12:G20)</f>
        <v>35287</v>
      </c>
      <c r="H21" s="65"/>
      <c r="I21" s="65">
        <f>SUM(I12:I20)</f>
        <v>84048</v>
      </c>
    </row>
    <row r="22" spans="2:9" ht="12.75">
      <c r="B22" s="16" t="s">
        <v>64</v>
      </c>
      <c r="C22" s="16"/>
      <c r="D22" s="16"/>
      <c r="E22" s="16"/>
      <c r="F22" s="16"/>
      <c r="G22" s="65"/>
      <c r="H22" s="65"/>
      <c r="I22" s="65"/>
    </row>
    <row r="23" spans="2:9" ht="12.75">
      <c r="B23" s="9"/>
      <c r="C23" s="16"/>
      <c r="D23" s="16" t="s">
        <v>20</v>
      </c>
      <c r="E23" s="16"/>
      <c r="F23" s="16"/>
      <c r="G23" s="65">
        <v>2763</v>
      </c>
      <c r="H23" s="65"/>
      <c r="I23" s="65">
        <v>16871</v>
      </c>
    </row>
    <row r="24" spans="2:9" ht="12.75">
      <c r="B24" s="9"/>
      <c r="C24" s="16"/>
      <c r="D24" s="16" t="s">
        <v>4</v>
      </c>
      <c r="E24" s="16"/>
      <c r="F24" s="16"/>
      <c r="G24" s="65">
        <v>0</v>
      </c>
      <c r="H24" s="65"/>
      <c r="I24" s="65">
        <v>1277</v>
      </c>
    </row>
    <row r="25" spans="2:9" ht="12.75">
      <c r="B25" s="9"/>
      <c r="C25" s="16"/>
      <c r="D25" s="16" t="s">
        <v>54</v>
      </c>
      <c r="E25" s="16"/>
      <c r="F25" s="16"/>
      <c r="G25" s="65">
        <v>-44150</v>
      </c>
      <c r="H25" s="65"/>
      <c r="I25" s="65">
        <v>63039</v>
      </c>
    </row>
    <row r="26" spans="2:9" ht="12.75">
      <c r="B26" s="9"/>
      <c r="C26" s="16"/>
      <c r="D26" s="16" t="s">
        <v>55</v>
      </c>
      <c r="E26" s="16"/>
      <c r="F26" s="16"/>
      <c r="G26" s="78">
        <f>-18390-2</f>
        <v>-18392</v>
      </c>
      <c r="H26" s="65"/>
      <c r="I26" s="78">
        <v>-51074</v>
      </c>
    </row>
    <row r="27" spans="2:9" ht="12.75">
      <c r="B27" s="16"/>
      <c r="C27" s="16"/>
      <c r="D27" s="16" t="s">
        <v>100</v>
      </c>
      <c r="E27" s="16"/>
      <c r="F27" s="16"/>
      <c r="G27" s="65">
        <f>SUM(G21:G26)</f>
        <v>-24492</v>
      </c>
      <c r="H27" s="65"/>
      <c r="I27" s="65">
        <f>SUM(I21:I26)</f>
        <v>114161</v>
      </c>
    </row>
    <row r="28" spans="2:9" ht="12.75">
      <c r="B28" s="16"/>
      <c r="C28" s="16"/>
      <c r="D28" s="16" t="s">
        <v>65</v>
      </c>
      <c r="E28" s="16"/>
      <c r="F28" s="16"/>
      <c r="G28" s="65">
        <v>-20428</v>
      </c>
      <c r="H28" s="65"/>
      <c r="I28" s="65">
        <v>-17348</v>
      </c>
    </row>
    <row r="29" spans="2:9" ht="12.75">
      <c r="B29" s="9" t="s">
        <v>94</v>
      </c>
      <c r="C29" s="16"/>
      <c r="D29" s="16"/>
      <c r="E29" s="16"/>
      <c r="F29" s="16"/>
      <c r="G29" s="79">
        <f>SUM(G27:G28)</f>
        <v>-44920</v>
      </c>
      <c r="H29" s="65"/>
      <c r="I29" s="79">
        <f>SUM(I27:I28)</f>
        <v>96813</v>
      </c>
    </row>
    <row r="30" spans="2:9" ht="12.75">
      <c r="B30" s="16"/>
      <c r="C30" s="16"/>
      <c r="D30" s="16"/>
      <c r="E30" s="16"/>
      <c r="F30" s="16"/>
      <c r="G30" s="65"/>
      <c r="H30" s="65"/>
      <c r="I30" s="65"/>
    </row>
    <row r="31" spans="2:9" ht="12.75">
      <c r="B31" s="21" t="s">
        <v>44</v>
      </c>
      <c r="C31" s="16"/>
      <c r="D31" s="16"/>
      <c r="E31" s="16"/>
      <c r="F31" s="16"/>
      <c r="G31" s="65"/>
      <c r="H31" s="65"/>
      <c r="I31" s="65"/>
    </row>
    <row r="32" spans="2:9" ht="12.75">
      <c r="B32" s="16"/>
      <c r="C32" s="16"/>
      <c r="D32" s="16" t="s">
        <v>45</v>
      </c>
      <c r="E32" s="16"/>
      <c r="F32" s="16"/>
      <c r="G32" s="65">
        <v>-19706</v>
      </c>
      <c r="H32" s="65"/>
      <c r="I32" s="65">
        <v>-3304</v>
      </c>
    </row>
    <row r="33" spans="2:9" ht="12.75">
      <c r="B33" s="16"/>
      <c r="C33" s="16"/>
      <c r="D33" s="16" t="s">
        <v>98</v>
      </c>
      <c r="E33" s="16"/>
      <c r="F33" s="16"/>
      <c r="G33" s="65">
        <v>-57</v>
      </c>
      <c r="H33" s="65"/>
      <c r="I33" s="65">
        <v>-2506</v>
      </c>
    </row>
    <row r="34" spans="2:9" ht="12.75">
      <c r="B34" s="16"/>
      <c r="C34" s="16"/>
      <c r="D34" s="16" t="s">
        <v>87</v>
      </c>
      <c r="E34" s="16"/>
      <c r="F34" s="16"/>
      <c r="G34" s="65">
        <v>0</v>
      </c>
      <c r="H34" s="65"/>
      <c r="I34" s="65">
        <v>-1960</v>
      </c>
    </row>
    <row r="35" spans="2:9" ht="12.75">
      <c r="B35" s="16"/>
      <c r="C35" s="16"/>
      <c r="D35" s="16" t="s">
        <v>46</v>
      </c>
      <c r="E35" s="16"/>
      <c r="F35" s="16"/>
      <c r="G35" s="65">
        <v>1979</v>
      </c>
      <c r="H35" s="65"/>
      <c r="I35" s="65">
        <v>1560</v>
      </c>
    </row>
    <row r="36" spans="2:9" ht="12.75">
      <c r="B36" s="16"/>
      <c r="C36" s="16"/>
      <c r="D36" s="16" t="s">
        <v>101</v>
      </c>
      <c r="E36" s="16"/>
      <c r="F36" s="16"/>
      <c r="G36" s="65">
        <v>7552</v>
      </c>
      <c r="H36" s="65"/>
      <c r="I36" s="65">
        <v>-399</v>
      </c>
    </row>
    <row r="37" spans="2:9" ht="12.75">
      <c r="B37" s="16"/>
      <c r="C37" s="16"/>
      <c r="D37" s="16" t="s">
        <v>96</v>
      </c>
      <c r="E37" s="16"/>
      <c r="F37" s="16"/>
      <c r="G37" s="65">
        <v>11998</v>
      </c>
      <c r="H37" s="65"/>
      <c r="I37" s="65">
        <v>659</v>
      </c>
    </row>
    <row r="38" spans="1:12" ht="12.75">
      <c r="A38" s="11"/>
      <c r="B38" s="9" t="s">
        <v>107</v>
      </c>
      <c r="C38" s="17"/>
      <c r="D38" s="17"/>
      <c r="E38" s="17"/>
      <c r="F38" s="17"/>
      <c r="G38" s="80">
        <f>SUM(G32:G37)</f>
        <v>1766</v>
      </c>
      <c r="H38" s="66"/>
      <c r="I38" s="80">
        <f>SUM(I32:I37)</f>
        <v>-5950</v>
      </c>
      <c r="J38" s="11"/>
      <c r="L38" s="11"/>
    </row>
    <row r="39" spans="1:12" ht="12.75">
      <c r="A39" s="11"/>
      <c r="B39" s="17"/>
      <c r="C39" s="17"/>
      <c r="D39" s="17"/>
      <c r="E39" s="17"/>
      <c r="F39" s="17"/>
      <c r="G39" s="66"/>
      <c r="H39" s="66"/>
      <c r="I39" s="66"/>
      <c r="J39" s="11"/>
      <c r="L39" s="11"/>
    </row>
    <row r="40" spans="1:12" ht="12.75">
      <c r="A40" s="11"/>
      <c r="B40" s="21" t="s">
        <v>47</v>
      </c>
      <c r="C40" s="17"/>
      <c r="D40" s="17"/>
      <c r="E40" s="17"/>
      <c r="F40" s="17"/>
      <c r="G40" s="66"/>
      <c r="H40" s="66"/>
      <c r="I40" s="66"/>
      <c r="J40" s="11"/>
      <c r="L40" s="11"/>
    </row>
    <row r="41" spans="1:12" ht="12.75">
      <c r="A41" s="11"/>
      <c r="B41" s="21"/>
      <c r="C41" s="17"/>
      <c r="D41" s="16" t="s">
        <v>106</v>
      </c>
      <c r="E41" s="17"/>
      <c r="F41" s="17"/>
      <c r="G41" s="66">
        <v>-4085</v>
      </c>
      <c r="H41" s="66"/>
      <c r="I41" s="66">
        <v>0</v>
      </c>
      <c r="J41" s="11"/>
      <c r="L41" s="11"/>
    </row>
    <row r="42" spans="1:12" ht="12.75">
      <c r="A42" s="11"/>
      <c r="B42" s="17"/>
      <c r="C42" s="17"/>
      <c r="D42" s="16" t="s">
        <v>48</v>
      </c>
      <c r="E42" s="17"/>
      <c r="F42" s="17"/>
      <c r="G42" s="66">
        <v>-212</v>
      </c>
      <c r="H42" s="66"/>
      <c r="I42" s="66">
        <v>-314</v>
      </c>
      <c r="J42" s="11"/>
      <c r="L42" s="12"/>
    </row>
    <row r="43" spans="1:12" ht="12.75">
      <c r="A43" s="11"/>
      <c r="B43" s="17"/>
      <c r="C43" s="17"/>
      <c r="D43" s="16" t="s">
        <v>104</v>
      </c>
      <c r="E43" s="17"/>
      <c r="F43" s="17"/>
      <c r="G43" s="66">
        <v>12800</v>
      </c>
      <c r="H43" s="66"/>
      <c r="I43" s="66">
        <v>-18150</v>
      </c>
      <c r="J43" s="11"/>
      <c r="L43" s="11"/>
    </row>
    <row r="44" spans="2:11" ht="12.75">
      <c r="B44" s="16"/>
      <c r="C44" s="16"/>
      <c r="D44" s="16" t="s">
        <v>86</v>
      </c>
      <c r="E44" s="16"/>
      <c r="F44" s="16"/>
      <c r="G44" s="66">
        <v>-939</v>
      </c>
      <c r="H44" s="66"/>
      <c r="I44" s="66">
        <v>-1185</v>
      </c>
      <c r="K44" s="13"/>
    </row>
    <row r="45" spans="2:9" ht="12.75">
      <c r="B45" s="1" t="s">
        <v>103</v>
      </c>
      <c r="G45" s="80">
        <f>SUM(G41:G44)</f>
        <v>7564</v>
      </c>
      <c r="H45" s="66"/>
      <c r="I45" s="80">
        <f>SUM(I41:I44)</f>
        <v>-19649</v>
      </c>
    </row>
    <row r="46" spans="7:11" ht="12.75">
      <c r="G46" s="67"/>
      <c r="H46" s="67"/>
      <c r="I46" s="67"/>
      <c r="K46" s="13"/>
    </row>
    <row r="47" spans="2:11" ht="12.75">
      <c r="B47" s="1" t="s">
        <v>95</v>
      </c>
      <c r="C47" s="1"/>
      <c r="D47" s="1"/>
      <c r="G47" s="67">
        <f>G29+G38+G45</f>
        <v>-35590</v>
      </c>
      <c r="H47" s="67"/>
      <c r="I47" s="67">
        <f>I29+I38+I45</f>
        <v>71214</v>
      </c>
      <c r="K47" s="13"/>
    </row>
    <row r="48" spans="2:9" ht="12.75">
      <c r="B48" s="1"/>
      <c r="C48" s="1"/>
      <c r="D48" s="1"/>
      <c r="G48" s="67"/>
      <c r="H48" s="67"/>
      <c r="I48" s="67"/>
    </row>
    <row r="49" spans="2:9" ht="12.75">
      <c r="B49" s="1" t="s">
        <v>49</v>
      </c>
      <c r="C49" s="1"/>
      <c r="D49" s="1"/>
      <c r="G49" s="67">
        <v>90363</v>
      </c>
      <c r="H49" s="67"/>
      <c r="I49" s="67">
        <v>19149</v>
      </c>
    </row>
    <row r="50" spans="2:9" ht="12.75">
      <c r="B50" s="1"/>
      <c r="C50" s="1"/>
      <c r="D50" s="1"/>
      <c r="G50" s="67"/>
      <c r="H50" s="67"/>
      <c r="I50" s="67"/>
    </row>
    <row r="51" spans="2:9" ht="12.75">
      <c r="B51" s="1" t="s">
        <v>17</v>
      </c>
      <c r="C51" s="1"/>
      <c r="D51" s="1"/>
      <c r="G51" s="80">
        <f>G47+G49</f>
        <v>54773</v>
      </c>
      <c r="H51" s="66"/>
      <c r="I51" s="80">
        <f>I47+I49</f>
        <v>90363</v>
      </c>
    </row>
    <row r="52" spans="1:9" ht="12.75">
      <c r="A52" s="10" t="s">
        <v>19</v>
      </c>
      <c r="G52" s="67"/>
      <c r="H52" s="67"/>
      <c r="I52" s="67"/>
    </row>
    <row r="53" spans="7:9" ht="12.75">
      <c r="G53" s="68"/>
      <c r="H53" s="68"/>
      <c r="I53" s="68"/>
    </row>
    <row r="54" spans="7:9" ht="12.75">
      <c r="G54" s="68"/>
      <c r="H54" s="68"/>
      <c r="I54" s="68"/>
    </row>
    <row r="55" spans="3:9" ht="12.75">
      <c r="C55" s="10" t="s">
        <v>18</v>
      </c>
      <c r="G55" s="69">
        <v>15718</v>
      </c>
      <c r="H55" s="69"/>
      <c r="I55" s="69">
        <v>18263</v>
      </c>
    </row>
    <row r="56" spans="3:9" ht="12.75">
      <c r="C56" s="10" t="s">
        <v>38</v>
      </c>
      <c r="G56" s="68">
        <v>39048</v>
      </c>
      <c r="H56" s="68"/>
      <c r="I56" s="68">
        <v>72125</v>
      </c>
    </row>
    <row r="57" spans="3:9" ht="12.75">
      <c r="C57" s="10" t="s">
        <v>39</v>
      </c>
      <c r="G57" s="68"/>
      <c r="H57" s="68"/>
      <c r="I57" s="68"/>
    </row>
    <row r="58" spans="3:9" ht="12.75">
      <c r="C58" s="10" t="s">
        <v>91</v>
      </c>
      <c r="G58" s="69">
        <v>7</v>
      </c>
      <c r="H58" s="69"/>
      <c r="I58" s="69">
        <v>-25</v>
      </c>
    </row>
    <row r="59" spans="7:9" ht="12.75">
      <c r="G59" s="69"/>
      <c r="H59" s="68"/>
      <c r="I59" s="69"/>
    </row>
    <row r="60" spans="7:9" ht="13.5" thickBot="1">
      <c r="G60" s="81">
        <f>+G55+G56+G58</f>
        <v>54773</v>
      </c>
      <c r="H60" s="69"/>
      <c r="I60" s="81">
        <f>+I55+I56+I58</f>
        <v>90363</v>
      </c>
    </row>
    <row r="61" ht="13.5" thickTop="1"/>
    <row r="63" spans="2:15" ht="66" customHeight="1">
      <c r="B63" s="96" t="s">
        <v>118</v>
      </c>
      <c r="C63" s="96"/>
      <c r="D63" s="96"/>
      <c r="E63" s="96"/>
      <c r="F63" s="96"/>
      <c r="G63" s="96"/>
      <c r="H63" s="96"/>
      <c r="I63" s="96"/>
      <c r="J63" s="36"/>
      <c r="K63" s="36"/>
      <c r="L63" s="36"/>
      <c r="M63" s="36"/>
      <c r="N63" s="36"/>
      <c r="O63" s="36"/>
    </row>
    <row r="64" ht="12.75">
      <c r="B64" s="1"/>
    </row>
    <row r="65" spans="1:10" ht="12.75">
      <c r="A65" s="95">
        <v>5</v>
      </c>
      <c r="B65" s="95"/>
      <c r="C65" s="95"/>
      <c r="D65" s="95"/>
      <c r="E65" s="95"/>
      <c r="F65" s="95"/>
      <c r="G65" s="95"/>
      <c r="H65" s="95"/>
      <c r="I65" s="95"/>
      <c r="J65" s="95"/>
    </row>
  </sheetData>
  <sheetProtection/>
  <mergeCells count="2">
    <mergeCell ref="A65:J65"/>
    <mergeCell ref="B63:I63"/>
  </mergeCells>
  <printOptions horizontalCentered="1"/>
  <pageMargins left="0.551181102362205" right="0.31496062992126" top="0.31496062992126" bottom="0.31496062992126" header="0.196850393700787" footer="0.15748031496063"/>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2013-02-28T04:38:03Z</cp:lastPrinted>
  <dcterms:created xsi:type="dcterms:W3CDTF">2002-09-11T00:02:08Z</dcterms:created>
  <dcterms:modified xsi:type="dcterms:W3CDTF">2013-02-28T09:44:21Z</dcterms:modified>
  <cp:category/>
  <cp:version/>
  <cp:contentType/>
  <cp:contentStatus/>
</cp:coreProperties>
</file>